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https://diplomatiebel.sharepoint.com/teams/OG-DGEO/ProcessesProcedures/01_Programmes_ACNG_NGA/06_Liquidations_Vereffeningen/"/>
    </mc:Choice>
  </mc:AlternateContent>
  <xr:revisionPtr revIDLastSave="1109" documentId="8_{EFB78AB1-4641-47CF-B7CC-2763ECE1B5D3}" xr6:coauthVersionLast="47" xr6:coauthVersionMax="47" xr10:uidLastSave="{D7260E7C-28E7-4F82-B7C5-C1C352AB79FA}"/>
  <bookViews>
    <workbookView xWindow="-28920" yWindow="-120" windowWidth="29040" windowHeight="15840" activeTab="3" xr2:uid="{12ED879A-8BDA-4B69-B1AC-A98C2C22B0C8}"/>
  </bookViews>
  <sheets>
    <sheet name="Réduction_Verlaging" sheetId="1" r:id="rId1"/>
    <sheet name="EdD_US_2024" sheetId="8" r:id="rId2"/>
    <sheet name="EdD_US_2025" sheetId="5" r:id="rId3"/>
    <sheet name="EdD_US_2026" sheetId="2" r:id="rId4"/>
  </sheets>
  <definedNames>
    <definedName name="_xlnm.Print_Area" localSheetId="1">EdD_US_2024!$A$1:$N$56</definedName>
    <definedName name="_xlnm.Print_Area" localSheetId="2">EdD_US_2025!$A$1:$S$62</definedName>
    <definedName name="_xlnm.Print_Area" localSheetId="3">EdD_US_2026!$A$1:$N$67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8" i="8" l="1"/>
  <c r="G37" i="8"/>
  <c r="G35" i="8"/>
  <c r="H35" i="8" s="1"/>
  <c r="G34" i="8"/>
  <c r="H34" i="8" s="1"/>
  <c r="G22" i="8"/>
  <c r="G16" i="8"/>
  <c r="G15" i="8"/>
  <c r="G14" i="8"/>
  <c r="G13" i="8"/>
  <c r="G12" i="8"/>
  <c r="E55" i="8"/>
  <c r="E50" i="8"/>
  <c r="B50" i="8"/>
  <c r="G47" i="8"/>
  <c r="D47" i="8"/>
  <c r="B47" i="8"/>
  <c r="B46" i="8"/>
  <c r="K44" i="8"/>
  <c r="J44" i="8"/>
  <c r="I44" i="8"/>
  <c r="H44" i="8"/>
  <c r="G44" i="8"/>
  <c r="F44" i="8"/>
  <c r="E44" i="8"/>
  <c r="D44" i="8"/>
  <c r="C44" i="8"/>
  <c r="B44" i="8"/>
  <c r="K43" i="8"/>
  <c r="J43" i="8"/>
  <c r="I43" i="8"/>
  <c r="H43" i="8"/>
  <c r="G43" i="8"/>
  <c r="F43" i="8"/>
  <c r="E43" i="8"/>
  <c r="D43" i="8"/>
  <c r="C43" i="8"/>
  <c r="B43" i="8"/>
  <c r="K42" i="8"/>
  <c r="J42" i="8"/>
  <c r="I42" i="8"/>
  <c r="H42" i="8"/>
  <c r="G42" i="8"/>
  <c r="F42" i="8"/>
  <c r="E42" i="8"/>
  <c r="D42" i="8"/>
  <c r="C42" i="8"/>
  <c r="B42" i="8"/>
  <c r="H40" i="8"/>
  <c r="B39" i="8"/>
  <c r="I38" i="8"/>
  <c r="H38" i="8"/>
  <c r="B38" i="8"/>
  <c r="I37" i="8"/>
  <c r="H37" i="8"/>
  <c r="B37" i="8"/>
  <c r="F36" i="8"/>
  <c r="F39" i="8" s="1"/>
  <c r="F21" i="8" s="1"/>
  <c r="E36" i="8"/>
  <c r="E39" i="8" s="1"/>
  <c r="E21" i="8" s="1"/>
  <c r="D36" i="8"/>
  <c r="D39" i="8" s="1"/>
  <c r="D21" i="8" s="1"/>
  <c r="C36" i="8"/>
  <c r="I36" i="8" s="1"/>
  <c r="B36" i="8"/>
  <c r="I35" i="8"/>
  <c r="B35" i="8"/>
  <c r="I34" i="8"/>
  <c r="B34" i="8"/>
  <c r="F33" i="8"/>
  <c r="E33" i="8"/>
  <c r="I32" i="8"/>
  <c r="H32" i="8"/>
  <c r="G32" i="8"/>
  <c r="E32" i="8"/>
  <c r="D32" i="8"/>
  <c r="C32" i="8"/>
  <c r="B32" i="8"/>
  <c r="B31" i="8"/>
  <c r="C29" i="8"/>
  <c r="B29" i="8"/>
  <c r="C28" i="8"/>
  <c r="B28" i="8"/>
  <c r="C26" i="8"/>
  <c r="B26" i="8"/>
  <c r="C25" i="8"/>
  <c r="B25" i="8"/>
  <c r="C23" i="8"/>
  <c r="B23" i="8"/>
  <c r="C22" i="8"/>
  <c r="B22" i="8"/>
  <c r="C21" i="8"/>
  <c r="B21" i="8"/>
  <c r="F20" i="8"/>
  <c r="E20" i="8"/>
  <c r="C18" i="8"/>
  <c r="B18" i="8"/>
  <c r="E17" i="8"/>
  <c r="D17" i="8"/>
  <c r="D18" i="8" s="1"/>
  <c r="C17" i="8"/>
  <c r="B17" i="8"/>
  <c r="C16" i="8"/>
  <c r="B16" i="8"/>
  <c r="C15" i="8"/>
  <c r="B15" i="8"/>
  <c r="C14" i="8"/>
  <c r="B14" i="8"/>
  <c r="C13" i="8"/>
  <c r="B13" i="8"/>
  <c r="C12" i="8"/>
  <c r="B12" i="8"/>
  <c r="G10" i="8"/>
  <c r="E10" i="8"/>
  <c r="D10" i="8"/>
  <c r="C10" i="8"/>
  <c r="B10" i="8"/>
  <c r="B8" i="8"/>
  <c r="B7" i="8"/>
  <c r="B6" i="8"/>
  <c r="B5" i="8"/>
  <c r="K4" i="8"/>
  <c r="J4" i="8"/>
  <c r="I4" i="8"/>
  <c r="H4" i="8"/>
  <c r="G4" i="8"/>
  <c r="F4" i="8"/>
  <c r="E4" i="8"/>
  <c r="D4" i="8"/>
  <c r="C4" i="8"/>
  <c r="B4" i="8"/>
  <c r="J2" i="8"/>
  <c r="I2" i="8"/>
  <c r="H2" i="8"/>
  <c r="G2" i="8"/>
  <c r="F2" i="8"/>
  <c r="E2" i="8"/>
  <c r="D2" i="8"/>
  <c r="C2" i="8"/>
  <c r="B2" i="8"/>
  <c r="E18" i="8" l="1"/>
  <c r="G21" i="8"/>
  <c r="G17" i="8"/>
  <c r="H36" i="8"/>
  <c r="H39" i="8" s="1"/>
  <c r="E23" i="8"/>
  <c r="E25" i="8" s="1"/>
  <c r="G36" i="8"/>
  <c r="G39" i="8" s="1"/>
  <c r="D23" i="8"/>
  <c r="C39" i="8"/>
  <c r="I39" i="8" s="1"/>
  <c r="H20" i="2"/>
  <c r="G20" i="2"/>
  <c r="G20" i="5"/>
  <c r="F20" i="5"/>
  <c r="G23" i="8" l="1"/>
  <c r="D25" i="8"/>
  <c r="G25" i="8" s="1"/>
  <c r="G28" i="8" s="1"/>
  <c r="D47" i="5"/>
  <c r="F47" i="5"/>
  <c r="E47" i="5"/>
  <c r="K55" i="5"/>
  <c r="J55" i="5"/>
  <c r="I55" i="5"/>
  <c r="H55" i="5"/>
  <c r="G55" i="5"/>
  <c r="F55" i="5"/>
  <c r="E55" i="5"/>
  <c r="E50" i="5"/>
  <c r="H38" i="5"/>
  <c r="I38" i="5" s="1"/>
  <c r="H37" i="5"/>
  <c r="I37" i="5" s="1"/>
  <c r="H35" i="5"/>
  <c r="H34" i="5"/>
  <c r="H36" i="5" s="1"/>
  <c r="H22" i="5"/>
  <c r="H16" i="5"/>
  <c r="H15" i="5"/>
  <c r="H14" i="5"/>
  <c r="H13" i="5"/>
  <c r="H12" i="5"/>
  <c r="B50" i="5"/>
  <c r="G47" i="5"/>
  <c r="B47" i="5"/>
  <c r="B46" i="5"/>
  <c r="K44" i="5"/>
  <c r="J44" i="5"/>
  <c r="I44" i="5"/>
  <c r="H44" i="5"/>
  <c r="G44" i="5"/>
  <c r="F44" i="5"/>
  <c r="E44" i="5"/>
  <c r="D44" i="5"/>
  <c r="C44" i="5"/>
  <c r="B44" i="5"/>
  <c r="K43" i="5"/>
  <c r="J43" i="5"/>
  <c r="I43" i="5"/>
  <c r="H43" i="5"/>
  <c r="G43" i="5"/>
  <c r="F43" i="5"/>
  <c r="E43" i="5"/>
  <c r="D43" i="5"/>
  <c r="C43" i="5"/>
  <c r="B43" i="5"/>
  <c r="K42" i="5"/>
  <c r="J42" i="5"/>
  <c r="I42" i="5"/>
  <c r="H42" i="5"/>
  <c r="G42" i="5"/>
  <c r="F42" i="5"/>
  <c r="E42" i="5"/>
  <c r="D42" i="5"/>
  <c r="C42" i="5"/>
  <c r="B42" i="5"/>
  <c r="G40" i="5"/>
  <c r="B39" i="5"/>
  <c r="J38" i="5"/>
  <c r="B38" i="5"/>
  <c r="J37" i="5"/>
  <c r="B37" i="5"/>
  <c r="G36" i="5"/>
  <c r="G39" i="5" s="1"/>
  <c r="G21" i="5" s="1"/>
  <c r="F36" i="5"/>
  <c r="F39" i="5" s="1"/>
  <c r="F21" i="5" s="1"/>
  <c r="E36" i="5"/>
  <c r="E39" i="5" s="1"/>
  <c r="E21" i="5" s="1"/>
  <c r="E23" i="5" s="1"/>
  <c r="D36" i="5"/>
  <c r="D39" i="5" s="1"/>
  <c r="D21" i="5" s="1"/>
  <c r="C36" i="5"/>
  <c r="C39" i="5" s="1"/>
  <c r="J39" i="5" s="1"/>
  <c r="B36" i="5"/>
  <c r="J35" i="5"/>
  <c r="I35" i="5"/>
  <c r="B35" i="5"/>
  <c r="J34" i="5"/>
  <c r="B34" i="5"/>
  <c r="G33" i="5"/>
  <c r="F33" i="5"/>
  <c r="J32" i="5"/>
  <c r="I32" i="5"/>
  <c r="H32" i="5"/>
  <c r="F32" i="5"/>
  <c r="E32" i="5"/>
  <c r="D32" i="5"/>
  <c r="C32" i="5"/>
  <c r="B32" i="5"/>
  <c r="B31" i="5"/>
  <c r="C29" i="5"/>
  <c r="B29" i="5"/>
  <c r="C28" i="5"/>
  <c r="B28" i="5"/>
  <c r="C26" i="5"/>
  <c r="B26" i="5"/>
  <c r="C25" i="5"/>
  <c r="B25" i="5"/>
  <c r="C23" i="5"/>
  <c r="B23" i="5"/>
  <c r="C22" i="5"/>
  <c r="B22" i="5"/>
  <c r="C21" i="5"/>
  <c r="B21" i="5"/>
  <c r="C18" i="5"/>
  <c r="B18" i="5"/>
  <c r="F17" i="5"/>
  <c r="E17" i="5"/>
  <c r="D17" i="5"/>
  <c r="D28" i="5" s="1"/>
  <c r="C17" i="5"/>
  <c r="B17" i="5"/>
  <c r="C16" i="5"/>
  <c r="B16" i="5"/>
  <c r="C15" i="5"/>
  <c r="B15" i="5"/>
  <c r="C14" i="5"/>
  <c r="B14" i="5"/>
  <c r="C13" i="5"/>
  <c r="B13" i="5"/>
  <c r="C12" i="5"/>
  <c r="B12" i="5"/>
  <c r="H10" i="5"/>
  <c r="F10" i="5"/>
  <c r="E10" i="5"/>
  <c r="D10" i="5"/>
  <c r="C10" i="5"/>
  <c r="B10" i="5"/>
  <c r="B8" i="5"/>
  <c r="B7" i="5"/>
  <c r="B6" i="5"/>
  <c r="B5" i="5"/>
  <c r="K4" i="5"/>
  <c r="J4" i="5"/>
  <c r="I4" i="5"/>
  <c r="H4" i="5"/>
  <c r="G4" i="5"/>
  <c r="F4" i="5"/>
  <c r="E4" i="5"/>
  <c r="D4" i="5"/>
  <c r="C4" i="5"/>
  <c r="B4" i="5"/>
  <c r="J2" i="5"/>
  <c r="I2" i="5"/>
  <c r="H2" i="5"/>
  <c r="G2" i="5"/>
  <c r="F2" i="5"/>
  <c r="E2" i="5"/>
  <c r="D2" i="5"/>
  <c r="C2" i="5"/>
  <c r="B2" i="5"/>
  <c r="D26" i="8" l="1"/>
  <c r="H39" i="5"/>
  <c r="H21" i="5"/>
  <c r="F23" i="5"/>
  <c r="F25" i="5" s="1"/>
  <c r="H17" i="5"/>
  <c r="H28" i="5" s="1"/>
  <c r="E25" i="5"/>
  <c r="D18" i="5"/>
  <c r="E18" i="5" s="1"/>
  <c r="F18" i="5" s="1"/>
  <c r="D29" i="5"/>
  <c r="E29" i="5"/>
  <c r="E28" i="5"/>
  <c r="D23" i="5"/>
  <c r="H23" i="5" s="1"/>
  <c r="F29" i="5"/>
  <c r="I34" i="5"/>
  <c r="I36" i="5" s="1"/>
  <c r="I39" i="5" s="1"/>
  <c r="J36" i="5"/>
  <c r="F28" i="5"/>
  <c r="E26" i="8" l="1"/>
  <c r="D28" i="8"/>
  <c r="D29" i="8"/>
  <c r="D25" i="5"/>
  <c r="H25" i="5" s="1"/>
  <c r="B46" i="2"/>
  <c r="C15" i="1"/>
  <c r="C16" i="1"/>
  <c r="C17" i="1"/>
  <c r="C18" i="1"/>
  <c r="C20" i="1"/>
  <c r="C21" i="1"/>
  <c r="E28" i="8" l="1"/>
  <c r="E29" i="8"/>
  <c r="D26" i="5"/>
  <c r="E26" i="5" s="1"/>
  <c r="F26" i="5" s="1"/>
  <c r="K31" i="2"/>
  <c r="J31" i="2"/>
  <c r="I31" i="2"/>
  <c r="H31" i="2"/>
  <c r="G31" i="2"/>
  <c r="F31" i="2"/>
  <c r="E31" i="2"/>
  <c r="D31" i="2"/>
  <c r="C31" i="2"/>
  <c r="B31" i="2"/>
  <c r="C10" i="2" l="1"/>
  <c r="B10" i="2"/>
  <c r="I16" i="2"/>
  <c r="I15" i="2"/>
  <c r="I14" i="2"/>
  <c r="I13" i="2"/>
  <c r="I12" i="2"/>
  <c r="I10" i="2"/>
  <c r="G10" i="2"/>
  <c r="F10" i="2"/>
  <c r="E10" i="2"/>
  <c r="D10" i="2"/>
  <c r="G28" i="2"/>
  <c r="I22" i="2"/>
  <c r="G17" i="2"/>
  <c r="G29" i="2" s="1"/>
  <c r="F17" i="2"/>
  <c r="F28" i="2" s="1"/>
  <c r="E17" i="2"/>
  <c r="D17" i="2"/>
  <c r="D29" i="2" s="1"/>
  <c r="C29" i="2"/>
  <c r="C28" i="2"/>
  <c r="C26" i="2"/>
  <c r="C25" i="2"/>
  <c r="C23" i="2"/>
  <c r="C22" i="2"/>
  <c r="C21" i="2"/>
  <c r="C18" i="2"/>
  <c r="C17" i="2"/>
  <c r="C16" i="2"/>
  <c r="C15" i="2"/>
  <c r="C14" i="2"/>
  <c r="C13" i="2"/>
  <c r="C12" i="2"/>
  <c r="B29" i="2"/>
  <c r="B28" i="2"/>
  <c r="B26" i="2"/>
  <c r="B25" i="2"/>
  <c r="B23" i="2"/>
  <c r="B22" i="2"/>
  <c r="B21" i="2"/>
  <c r="B18" i="2"/>
  <c r="B17" i="2"/>
  <c r="B16" i="2"/>
  <c r="B15" i="2"/>
  <c r="B14" i="2"/>
  <c r="B13" i="2"/>
  <c r="B12" i="2"/>
  <c r="E29" i="2" l="1"/>
  <c r="F29" i="2"/>
  <c r="D18" i="2"/>
  <c r="E18" i="2" s="1"/>
  <c r="F18" i="2" s="1"/>
  <c r="G18" i="2" s="1"/>
  <c r="I17" i="2"/>
  <c r="I28" i="2" s="1"/>
  <c r="D28" i="2"/>
  <c r="E28" i="2"/>
  <c r="E55" i="2"/>
  <c r="E50" i="2"/>
  <c r="B50" i="2"/>
  <c r="G47" i="2"/>
  <c r="D47" i="2"/>
  <c r="B47" i="2"/>
  <c r="K44" i="2"/>
  <c r="J44" i="2"/>
  <c r="I44" i="2"/>
  <c r="H44" i="2"/>
  <c r="G44" i="2"/>
  <c r="F44" i="2"/>
  <c r="E44" i="2"/>
  <c r="D44" i="2"/>
  <c r="C44" i="2"/>
  <c r="B44" i="2"/>
  <c r="K43" i="2"/>
  <c r="J43" i="2"/>
  <c r="I43" i="2"/>
  <c r="H43" i="2"/>
  <c r="G43" i="2"/>
  <c r="F43" i="2"/>
  <c r="E43" i="2"/>
  <c r="D43" i="2"/>
  <c r="C43" i="2"/>
  <c r="B43" i="2"/>
  <c r="K42" i="2"/>
  <c r="J42" i="2"/>
  <c r="I42" i="2"/>
  <c r="H42" i="2"/>
  <c r="G42" i="2"/>
  <c r="F42" i="2"/>
  <c r="E42" i="2"/>
  <c r="D42" i="2"/>
  <c r="C42" i="2"/>
  <c r="B42" i="2"/>
  <c r="K38" i="2" l="1"/>
  <c r="K37" i="2"/>
  <c r="K35" i="2"/>
  <c r="K34" i="2"/>
  <c r="I38" i="2"/>
  <c r="J38" i="2" s="1"/>
  <c r="I37" i="2"/>
  <c r="J37" i="2" s="1"/>
  <c r="I35" i="2"/>
  <c r="J35" i="2" s="1"/>
  <c r="I34" i="2"/>
  <c r="J34" i="2" s="1"/>
  <c r="H36" i="2"/>
  <c r="H39" i="2" s="1"/>
  <c r="H21" i="2" s="1"/>
  <c r="G36" i="2"/>
  <c r="G39" i="2" s="1"/>
  <c r="G21" i="2" s="1"/>
  <c r="F36" i="2"/>
  <c r="F39" i="2" s="1"/>
  <c r="F21" i="2" s="1"/>
  <c r="F23" i="2" s="1"/>
  <c r="F25" i="2" s="1"/>
  <c r="E36" i="2"/>
  <c r="E39" i="2" s="1"/>
  <c r="E21" i="2" s="1"/>
  <c r="E23" i="2" s="1"/>
  <c r="E25" i="2" s="1"/>
  <c r="D36" i="2"/>
  <c r="D39" i="2" s="1"/>
  <c r="D21" i="2" s="1"/>
  <c r="C36" i="2"/>
  <c r="K36" i="2" s="1"/>
  <c r="G23" i="2" l="1"/>
  <c r="G25" i="2" s="1"/>
  <c r="D23" i="2"/>
  <c r="I21" i="2"/>
  <c r="C39" i="2"/>
  <c r="K39" i="2" s="1"/>
  <c r="I36" i="2"/>
  <c r="I39" i="2" s="1"/>
  <c r="J36" i="2"/>
  <c r="J39" i="2" s="1"/>
  <c r="I23" i="2" l="1"/>
  <c r="D25" i="2"/>
  <c r="H40" i="2"/>
  <c r="B39" i="2"/>
  <c r="B38" i="2"/>
  <c r="B37" i="2"/>
  <c r="B36" i="2"/>
  <c r="B35" i="2"/>
  <c r="B34" i="2"/>
  <c r="H33" i="2"/>
  <c r="G33" i="2"/>
  <c r="K32" i="2"/>
  <c r="J32" i="2"/>
  <c r="I32" i="2"/>
  <c r="G32" i="2"/>
  <c r="F32" i="2"/>
  <c r="E32" i="2"/>
  <c r="D32" i="2"/>
  <c r="C32" i="2"/>
  <c r="B32" i="2"/>
  <c r="I25" i="2" l="1"/>
  <c r="D26" i="2"/>
  <c r="E26" i="2" s="1"/>
  <c r="F26" i="2" s="1"/>
  <c r="G26" i="2" s="1"/>
  <c r="B8" i="2"/>
  <c r="B7" i="2"/>
  <c r="B6" i="2"/>
  <c r="B5" i="2"/>
  <c r="K4" i="2"/>
  <c r="J4" i="2"/>
  <c r="I4" i="2"/>
  <c r="H4" i="2"/>
  <c r="G4" i="2"/>
  <c r="F4" i="2"/>
  <c r="E4" i="2"/>
  <c r="D4" i="2"/>
  <c r="C4" i="2"/>
  <c r="B4" i="2"/>
  <c r="I2" i="2"/>
  <c r="H2" i="2"/>
  <c r="G2" i="2"/>
  <c r="F2" i="2"/>
  <c r="E2" i="2"/>
  <c r="D2" i="2"/>
  <c r="C2" i="2"/>
  <c r="B2" i="2"/>
  <c r="J2" i="2"/>
  <c r="I50" i="1" l="1"/>
  <c r="H50" i="1"/>
  <c r="G50" i="1"/>
  <c r="F50" i="1"/>
  <c r="E50" i="1"/>
  <c r="D50" i="1"/>
  <c r="C50" i="1"/>
  <c r="B50" i="1"/>
  <c r="C48" i="1"/>
  <c r="B48" i="1"/>
  <c r="C47" i="1"/>
  <c r="B47" i="1"/>
  <c r="C46" i="1"/>
  <c r="B46" i="1"/>
  <c r="C45" i="1"/>
  <c r="B45" i="1"/>
  <c r="C44" i="1"/>
  <c r="B44" i="1"/>
  <c r="C43" i="1"/>
  <c r="B43" i="1"/>
  <c r="C42" i="1"/>
  <c r="B42" i="1"/>
  <c r="F38" i="1" l="1"/>
  <c r="F39" i="1" s="1"/>
  <c r="H42" i="1" s="1"/>
  <c r="B39" i="1"/>
  <c r="B38" i="1"/>
  <c r="B37" i="1"/>
  <c r="B36" i="1"/>
  <c r="H34" i="1"/>
  <c r="G34" i="1"/>
  <c r="F34" i="1"/>
  <c r="E34" i="1"/>
  <c r="D34" i="1"/>
  <c r="C34" i="1"/>
  <c r="B34" i="1"/>
  <c r="H33" i="1"/>
  <c r="G33" i="1"/>
  <c r="F33" i="1"/>
  <c r="E33" i="1"/>
  <c r="D33" i="1"/>
  <c r="C33" i="1"/>
  <c r="B33" i="1"/>
  <c r="H32" i="1"/>
  <c r="G32" i="1"/>
  <c r="F32" i="1"/>
  <c r="E32" i="1"/>
  <c r="D32" i="1"/>
  <c r="C32" i="1"/>
  <c r="B32" i="1"/>
  <c r="H31" i="1"/>
  <c r="G31" i="1"/>
  <c r="F31" i="1"/>
  <c r="E31" i="1"/>
  <c r="D31" i="1"/>
  <c r="C31" i="1"/>
  <c r="B31" i="1"/>
  <c r="E30" i="1"/>
  <c r="D30" i="1"/>
  <c r="C30" i="1"/>
  <c r="B30" i="1"/>
  <c r="C28" i="1"/>
  <c r="B28" i="1"/>
  <c r="F27" i="1"/>
  <c r="E27" i="1"/>
  <c r="C27" i="1"/>
  <c r="B27" i="1"/>
  <c r="C25" i="1"/>
  <c r="B25" i="1"/>
  <c r="C24" i="1"/>
  <c r="B24" i="1"/>
  <c r="C22" i="1"/>
  <c r="B22" i="1"/>
  <c r="B21" i="1"/>
  <c r="H22" i="1"/>
  <c r="G22" i="1"/>
  <c r="G24" i="1" s="1"/>
  <c r="F22" i="1"/>
  <c r="F24" i="1" s="1"/>
  <c r="D22" i="1"/>
  <c r="B20" i="1"/>
  <c r="B18" i="1"/>
  <c r="H17" i="1"/>
  <c r="H27" i="1" s="1"/>
  <c r="G17" i="1"/>
  <c r="G27" i="1" s="1"/>
  <c r="F17" i="1"/>
  <c r="F28" i="1" s="1"/>
  <c r="F36" i="1" s="1"/>
  <c r="F37" i="1" s="1"/>
  <c r="E17" i="1"/>
  <c r="E28" i="1" s="1"/>
  <c r="E36" i="1" s="1"/>
  <c r="D17" i="1"/>
  <c r="D18" i="1" s="1"/>
  <c r="E18" i="1" s="1"/>
  <c r="F18" i="1" s="1"/>
  <c r="G18" i="1" s="1"/>
  <c r="H18" i="1" s="1"/>
  <c r="B17" i="1"/>
  <c r="I16" i="1"/>
  <c r="B16" i="1"/>
  <c r="I15" i="1"/>
  <c r="B15" i="1"/>
  <c r="I14" i="1"/>
  <c r="C14" i="1"/>
  <c r="B14" i="1"/>
  <c r="I13" i="1"/>
  <c r="C13" i="1"/>
  <c r="B13" i="1"/>
  <c r="I12" i="1"/>
  <c r="C12" i="1"/>
  <c r="B12" i="1"/>
  <c r="I10" i="1"/>
  <c r="C10" i="1"/>
  <c r="B10" i="1"/>
  <c r="D8" i="1"/>
  <c r="C8" i="1"/>
  <c r="B8" i="1"/>
  <c r="D7" i="1"/>
  <c r="C7" i="1"/>
  <c r="B7" i="1"/>
  <c r="D6" i="1"/>
  <c r="C6" i="1"/>
  <c r="B6" i="1"/>
  <c r="D5" i="1"/>
  <c r="C5" i="1"/>
  <c r="B5" i="1"/>
  <c r="I4" i="1"/>
  <c r="H4" i="1"/>
  <c r="G4" i="1"/>
  <c r="F4" i="1"/>
  <c r="E4" i="1"/>
  <c r="D4" i="1"/>
  <c r="C4" i="1"/>
  <c r="B4" i="1"/>
  <c r="O2" i="1"/>
  <c r="H2" i="1"/>
  <c r="B2" i="1"/>
  <c r="E38" i="1" l="1"/>
  <c r="E39" i="1" s="1"/>
  <c r="H24" i="1"/>
  <c r="H44" i="1"/>
  <c r="H46" i="1"/>
  <c r="H45" i="1"/>
  <c r="H43" i="1"/>
  <c r="H47" i="1" s="1"/>
  <c r="I21" i="1"/>
  <c r="E22" i="1"/>
  <c r="E24" i="1" s="1"/>
  <c r="E37" i="1"/>
  <c r="D38" i="1"/>
  <c r="D24" i="1"/>
  <c r="I20" i="1"/>
  <c r="I17" i="1"/>
  <c r="I22" i="1" l="1"/>
  <c r="E42" i="1"/>
  <c r="G42" i="1"/>
  <c r="D25" i="1"/>
  <c r="I24" i="1"/>
  <c r="I27" i="1" s="1"/>
  <c r="G46" i="1" l="1"/>
  <c r="G44" i="1"/>
  <c r="G45" i="1"/>
  <c r="G43" i="1"/>
  <c r="G47" i="1" s="1"/>
  <c r="E43" i="1"/>
  <c r="E44" i="1"/>
  <c r="E46" i="1"/>
  <c r="E45" i="1"/>
  <c r="E25" i="1"/>
  <c r="F25" i="1" s="1"/>
  <c r="G25" i="1" s="1"/>
  <c r="H25" i="1" s="1"/>
  <c r="D27" i="1"/>
  <c r="D28" i="1"/>
  <c r="E47" i="1" l="1"/>
  <c r="D36" i="1"/>
  <c r="D37" i="1" s="1"/>
  <c r="I37" i="1" l="1"/>
  <c r="D39" i="1"/>
  <c r="F42" i="1" s="1"/>
  <c r="F43" i="1" l="1"/>
  <c r="F47" i="1" s="1"/>
  <c r="F46" i="1"/>
  <c r="F44" i="1"/>
  <c r="F45" i="1"/>
  <c r="I39" i="1"/>
  <c r="D42" i="1"/>
  <c r="I42" i="1" l="1"/>
  <c r="D45" i="1"/>
  <c r="I45" i="1" s="1"/>
  <c r="D43" i="1"/>
  <c r="D46" i="1"/>
  <c r="I46" i="1" s="1"/>
  <c r="D44" i="1"/>
  <c r="I44" i="1" s="1"/>
  <c r="I43" i="1" l="1"/>
  <c r="D47" i="1"/>
  <c r="D48" i="1" l="1"/>
  <c r="E48" i="1" s="1"/>
  <c r="F48" i="1" s="1"/>
  <c r="G48" i="1" s="1"/>
  <c r="H48" i="1" s="1"/>
  <c r="I47" i="1"/>
</calcChain>
</file>

<file path=xl/sharedStrings.xml><?xml version="1.0" encoding="utf-8"?>
<sst xmlns="http://schemas.openxmlformats.org/spreadsheetml/2006/main" count="488" uniqueCount="190">
  <si>
    <t>NL</t>
  </si>
  <si>
    <t>LANGUE :</t>
  </si>
  <si>
    <t>TAAL:</t>
  </si>
  <si>
    <t>IDENTIFICATION DE L'ACNG ET DU PROGRAMME</t>
  </si>
  <si>
    <t>FR</t>
  </si>
  <si>
    <t>IDENTIFICATIE VAN DE NGA EN VAN HET PROGRAMMA</t>
  </si>
  <si>
    <t>Nom de l'ACNG :</t>
  </si>
  <si>
    <t>Naam van de NGA:</t>
  </si>
  <si>
    <t>Cycle de programmation :</t>
  </si>
  <si>
    <t>Programmeringscyclus :</t>
  </si>
  <si>
    <t>Année de la justification :</t>
  </si>
  <si>
    <t>Jaar van de verantwoording:</t>
  </si>
  <si>
    <t>Numéro P.O. (Bon de commande - 4500XXXXXX) :</t>
  </si>
  <si>
    <t>P.O nummer (Bestelbon - 4500XXXXXX):</t>
  </si>
  <si>
    <t>CYCLE</t>
  </si>
  <si>
    <t>TOTAL</t>
  </si>
  <si>
    <t>CYCLUS</t>
  </si>
  <si>
    <t>TOTAAL</t>
  </si>
  <si>
    <t>2022-2026</t>
  </si>
  <si>
    <t>Tranches annuelles dans l'AM :</t>
  </si>
  <si>
    <t>Jaarlijkse schijven in het MB :</t>
  </si>
  <si>
    <t>Coûts directs - Subside :</t>
  </si>
  <si>
    <t>Directe kosten - Subsidie :</t>
  </si>
  <si>
    <t>Coûts directs - Apport propre :</t>
  </si>
  <si>
    <t>Directe kosten - Eigen bijdrage :</t>
  </si>
  <si>
    <t>Coûts de structure (7% C.D.) :</t>
  </si>
  <si>
    <t>Structuurkosten (7% D.K.) :</t>
  </si>
  <si>
    <t>Coûts d'Administration :</t>
  </si>
  <si>
    <t>Administratiekosten :</t>
  </si>
  <si>
    <t>Budget global :</t>
  </si>
  <si>
    <t>Algemeen budget :</t>
  </si>
  <si>
    <t>Budget global cumulé :</t>
  </si>
  <si>
    <t>Algemeen gecumuleerd budget :</t>
  </si>
  <si>
    <t>DÉPENSES</t>
  </si>
  <si>
    <t>Dépenses annuelles :</t>
  </si>
  <si>
    <t>UITGAVEN</t>
  </si>
  <si>
    <t>Jaarlijkse uitgaven :</t>
  </si>
  <si>
    <t>Revenus complémentaires (R.C.) :</t>
  </si>
  <si>
    <t>Bijkomende opbrengsten (B.O.) :</t>
  </si>
  <si>
    <t>Dépenses totales avec déduction R.C. :</t>
  </si>
  <si>
    <t>Totale uitgaven met B.O. aftrek :</t>
  </si>
  <si>
    <t>SOLDE</t>
  </si>
  <si>
    <t>Solde annuel :</t>
  </si>
  <si>
    <t>SALDO</t>
  </si>
  <si>
    <t>Jaarlijks saldo :</t>
  </si>
  <si>
    <t>Solde cumulé :</t>
  </si>
  <si>
    <t>Gecumuleerd saldo :</t>
  </si>
  <si>
    <t>EXÉCUTION</t>
  </si>
  <si>
    <t>Taux d'exécution de la tranche :</t>
  </si>
  <si>
    <t>UITVOERING</t>
  </si>
  <si>
    <t>Uitvoeringsgraad van de schijf :</t>
  </si>
  <si>
    <t>Solde de la tranche :</t>
  </si>
  <si>
    <t>Saldo van de schijf :</t>
  </si>
  <si>
    <t>Rappel - Conditions de liquidation :</t>
  </si>
  <si>
    <t>Herinnering - Voorwaarden van de vereffening :</t>
  </si>
  <si>
    <t xml:space="preserve">1° Date d'introduction de Créance : </t>
  </si>
  <si>
    <t>Après 15/01/24</t>
  </si>
  <si>
    <t>Après 15/01/25</t>
  </si>
  <si>
    <t>Après 15/01/26</t>
  </si>
  <si>
    <t xml:space="preserve">1° Datum van indiening schuldvordering: </t>
  </si>
  <si>
    <t>Na 15/01/24</t>
  </si>
  <si>
    <t>Na 15/01/25</t>
  </si>
  <si>
    <t>Na 15/01/26</t>
  </si>
  <si>
    <t>2° Disponibilité du rapport financier :</t>
  </si>
  <si>
    <t>Rapport 2022</t>
  </si>
  <si>
    <t>Rapport 2023</t>
  </si>
  <si>
    <t>Rapport 2024</t>
  </si>
  <si>
    <t>2° Beschikbaarheid van een financieel verslag :</t>
  </si>
  <si>
    <t>Verslag 2022</t>
  </si>
  <si>
    <t>Verslag 2023</t>
  </si>
  <si>
    <t>Verslag 2024</t>
  </si>
  <si>
    <t>3° Solde non dépensé du programme par rapport à la dernière tranche justifiée :</t>
  </si>
  <si>
    <t>Tranche 2022</t>
  </si>
  <si>
    <t>Tranche 2023</t>
  </si>
  <si>
    <t>Tranche 2024</t>
  </si>
  <si>
    <t>3° Niet besteed saldo van het programma met betrekking tot de laatste verantwoorde schijf :</t>
  </si>
  <si>
    <t>Schijf 2022</t>
  </si>
  <si>
    <t>Schijf 2023</t>
  </si>
  <si>
    <t>Schijf 2024</t>
  </si>
  <si>
    <t>Solde &lt; 50%</t>
  </si>
  <si>
    <t>Solde &lt; 25%</t>
  </si>
  <si>
    <t>Saldo &lt; 50%</t>
  </si>
  <si>
    <t>Saldo &lt; 25%</t>
  </si>
  <si>
    <t>CALCUL DE RÉDUCTION VOLONTAIRE DU SUBSIDE ET DU BUDGET DU PROGRAMME</t>
  </si>
  <si>
    <t>BEREKENING VAN DE VRIJWILLIGE VERLAGING VAN DE SUBSIDIE EN VAN HET BUDGET VAN HET PROGRAMMA</t>
  </si>
  <si>
    <t>Art. 32, §3, 2° "Partie du solde du programme qui dépasse le minimum à justifier" :</t>
  </si>
  <si>
    <t>Art. 32, §3, 2° "Deel van het saldo van het programma dat het te verantwoorden minimum overschrijdt":</t>
  </si>
  <si>
    <t>1) Diminution du budget du programme</t>
  </si>
  <si>
    <t>Proportion subside / apport-propre</t>
  </si>
  <si>
    <t>2) Diminution du montant du subside</t>
  </si>
  <si>
    <t>1) Verlaging van het budget van het programma</t>
  </si>
  <si>
    <t>Aandeel subsidie / Eigen bijdrage</t>
  </si>
  <si>
    <t>2) Verlaging van het bedrag van het subsidie</t>
  </si>
  <si>
    <t>BUDGET A JUSTIFIER</t>
  </si>
  <si>
    <t>BUDGET TE VERANTWOORDEN</t>
  </si>
  <si>
    <t>Jaarlijkse schijven met verlaging :</t>
  </si>
  <si>
    <t>Tranches de subside avec réduction :</t>
  </si>
  <si>
    <t>Art. 32, §3, 2° : "Cette réduction de créance est irrévocable et constitue une diminution volontaire du budget du programme et du montant de la subvention"</t>
  </si>
  <si>
    <t>Art. 32, §3, 2° : "Deze verlaging van de schulvordering is onherroepelijk en betekent een vrijwillige verlaging van het budget van het programma en het bedrag van de subsidie"</t>
  </si>
  <si>
    <t>RUBRIQUES</t>
  </si>
  <si>
    <t>DÉPENSES 2022</t>
  </si>
  <si>
    <t>DÉPENSES 2023</t>
  </si>
  <si>
    <t>DÉPENSES 2024</t>
  </si>
  <si>
    <t>DÉPENSES 2025</t>
  </si>
  <si>
    <t>ÉTAT DE DÉPENSES</t>
  </si>
  <si>
    <t>DÉPENSES TOTALES</t>
  </si>
  <si>
    <t>TOTAL COÛTS OPÉRATIONNELS</t>
  </si>
  <si>
    <t>TOTAL COÛTS DE GESTION</t>
  </si>
  <si>
    <t>COÛTS DIRECTS TOTAUX</t>
  </si>
  <si>
    <t>COÛTS DE STRUCTURE</t>
  </si>
  <si>
    <t>COÛTS D'ADMINISTRATION</t>
  </si>
  <si>
    <t>TOTAL PROGRAMME</t>
  </si>
  <si>
    <t>DÉPENSES 2026*</t>
  </si>
  <si>
    <t>*Arrêtées à date de l'introduction de l'état de dépenses</t>
  </si>
  <si>
    <t>Conformément à l'Art. 32, §3, 1°, l'État de dépenses doit démontrer que le solde non dépensé du programme est inférieur à 25% de la dernière tranche versée (2025).</t>
  </si>
  <si>
    <t>Les simples transferts de montants aux partenaires locaux ne sont pas considérés comme dépenses pour l'État de dépenses.</t>
  </si>
  <si>
    <t>Cet État de dépenses inclus donc la présentation anticipée des dépenses pour les années 2025 et 2026, arrêtées à date de l'introduction de la Déclaration de créance qu'il accompagne. Les dépenses 2025 seront confirmées dans le Rapport de Justification Financière portant sur l'année 2025, attendu au 30 juin de l'année 2026.  Le total des dépenses pour 2025 indiqué dans ce rapport ne pourra donc en aucun cas être inférieur à celui indiqué dans l'État de dépenses.</t>
  </si>
  <si>
    <t xml:space="preserve">Dans ce cadre, et sur base de la Déclaration de créance ci-jointe, </t>
  </si>
  <si>
    <t>[insérer nom de l'organisation]</t>
  </si>
  <si>
    <t xml:space="preserve"> sollicite le versement de l'intégralité de la tranche de subside (2026).</t>
  </si>
  <si>
    <t>FAIT LE</t>
  </si>
  <si>
    <t>CERTIFIÉ SINCÈRE ET VÉRITABLE</t>
  </si>
  <si>
    <t>[NOM et PRÉNOM de la personne physique habilitée à signer au nom de l'organisation accréditée]</t>
  </si>
  <si>
    <t>RAPPORT 2022</t>
  </si>
  <si>
    <t>RAPPORT 2023</t>
  </si>
  <si>
    <t>RAPPORT 2024</t>
  </si>
  <si>
    <t>ETAT DE DÉPENSES 2025</t>
  </si>
  <si>
    <t>ÉTAT DE DÉPENSES - TRANCHE 5</t>
  </si>
  <si>
    <t>JUSTIFICATION</t>
  </si>
  <si>
    <t>SUIVI GLOBAL DE L'EXÉCUTION BUDGÉTAIRE - PRÉSENTATION ANTICIPÉE</t>
  </si>
  <si>
    <t>UITGAVENSTAAT - SCHIJF 5</t>
  </si>
  <si>
    <t>VERANTWOORDING</t>
  </si>
  <si>
    <t>UITGAVENSTAAT 2025</t>
  </si>
  <si>
    <t>Het eenvoudigweg overdragen van bedragen aan lokale partners wordt niet als uitgave beschouwd in de uitgavenstaat.</t>
  </si>
  <si>
    <t>Conform Art. 32, §3, 1°, moet de uitgavenstaat aantonen dat het niet bestede saldo van het programma lager is dan 25% van de laatste uitbetaalde schijf (2025).</t>
  </si>
  <si>
    <t>Deze uitgavenstaat inclusief de voorafgaande voorstelling van de uitgaven voor de jaren 2025 en 2026, wordt stopgezet op de datum van voorlegging van de schuldvordering die er wordt aan toegevoegd. De uitgaven 2025 zullen gestaafd worden in het Financieel Verantwoordingsrapport voor het jaar 2025, zoals verwacht op 30 juni van het jaar 2026. De totale uitgaven voor 2025 die in dit rapport worden aangegeven, zullen dus in geen geval lager zijn dan wat in de uitgavenstaat werd aangegeven.</t>
  </si>
  <si>
    <t>Considérant que le dernier rapport de justification financière présentait un solde non dépensé du programme supérieur à 25% de la dernière tranche justifiée (2024), le présent État de dépenses permet de démontrer un niveau de dépense tel que le solde non dépensé du programme est inférieur à 25% de la dernière tranche versée au programme (2025).</t>
  </si>
  <si>
    <t>In beschouwing genomen dat het laatste financieel verantwoordingsrapport een niet besteed saldo van het programma voorlegt dat hoger is dan 25% van de laatste verantwoorde schijf (2024), maakt de actuele uitgavenstaat het mogelijk om een uitgaveniveau aan te tonen waarbij het niet bestede saldo van het programma lager is dan 25% van de laatste uitbetaalde schijf aan het programma (2025).</t>
  </si>
  <si>
    <t xml:space="preserve">In dit kader en op basis van de bijgevoegde Schuldvordering, </t>
  </si>
  <si>
    <t xml:space="preserve">[invoegen naam van de organisatie] </t>
  </si>
  <si>
    <t>vraagt de integrale betaling van de schijf van de subsidie (2026).</t>
  </si>
  <si>
    <t>DATUM</t>
  </si>
  <si>
    <t>VOOR ECHT EN WAAR VERKLAARD</t>
  </si>
  <si>
    <t>[NAAM en VOORNAAM van natuurlijke persoon die gemachtigd is om in naam van de erkende organisatie te ondertekenen]</t>
  </si>
  <si>
    <t>GLOBALE OPVOLGING VAN DE BUDGETTAIRE UITVOERING - VOORAFGAANDE VOORSTELLING</t>
  </si>
  <si>
    <t>RUBRIEKEN</t>
  </si>
  <si>
    <t>UITGAVEN 2022</t>
  </si>
  <si>
    <t>UITGAVEN 2023</t>
  </si>
  <si>
    <t>UITGAVEN 2024</t>
  </si>
  <si>
    <t>UITGAVENSTAAT</t>
  </si>
  <si>
    <t>UITGAVEN 2025</t>
  </si>
  <si>
    <t>UITGAVEN 2026*</t>
  </si>
  <si>
    <t>TOTALE UITGAVEN</t>
  </si>
  <si>
    <t>TOTAAL OPERATIONELE KOSTEN</t>
  </si>
  <si>
    <t>TOTAAL BEHEERSKOSTEN</t>
  </si>
  <si>
    <t>TOTAAL DIRECTE KOSTEN</t>
  </si>
  <si>
    <t>TOTAAL ADMINISTRATIEKOSTEN</t>
  </si>
  <si>
    <t>TOTAAL STRUCTUURKOSTEN</t>
  </si>
  <si>
    <t>TOTAAL PROGRAMMA</t>
  </si>
  <si>
    <t>* Stopgezet op de datum van invoering van de uitgavenstaat</t>
  </si>
  <si>
    <t>ETAT DE DÉPENSES 2024</t>
  </si>
  <si>
    <t>DÉPENSES 2025*</t>
  </si>
  <si>
    <t>ÉTAT DE DÉPENSES - TRANCHE 4</t>
  </si>
  <si>
    <t>UITGAVENSTAAT - SCHIJF 4</t>
  </si>
  <si>
    <t>UITGAVENSTAAT 2024</t>
  </si>
  <si>
    <t>UITGAVEN 2025*</t>
  </si>
  <si>
    <t>Conformément à l'Art. 32, §3, 1°, l'État de dépenses doit démontrer que le solde non dépensé du programme est inférieur à 25% de la dernière tranche versée (2024).</t>
  </si>
  <si>
    <t>Cet État de dépenses inclus donc la présentation anticipée des dépenses pour les années 2024 et 2025, arrêtées à date de l'introduction de la Déclaration de créance qu'il accompagne. Les dépenses 2024 seront confirmées dans le Rapport de Justification Financière portant sur l'année 2024, attendu au 30 juin de l'année 2025.  Le total des dépenses pour 2024 indiqué dans ce rapport ne pourra donc en aucun cas être inférieur à celui indiqué dans l'État de dépenses.</t>
  </si>
  <si>
    <t>Considérant que le dernier rapport de justification financière présentait un solde non dépensé du programme supérieur à 25% de la dernière tranche justifiée (2023), le présent État de dépenses permet de démontrer un niveau de dépense tel que le solde non dépensé du programme est inférieur à 25% de la dernière tranche versée au programme (2024).</t>
  </si>
  <si>
    <t xml:space="preserve"> sollicite le versement de l'intégralité de la tranche de subside (2025).</t>
  </si>
  <si>
    <t>Conform Art. 32, §3, 1°, moet de uitgavenstaat aantonen dat het niet bestede saldo van het programma lager is dan 25% van de laatste uitbetaalde schijf (2024).</t>
  </si>
  <si>
    <t>Deze uitgavenstaat inclusief de voorafgaande voorstelling van de uitgaven voor de jaren 2024 en 2025, wordt stopgezet op de datum van voorlegging van de schuldvordering die er wordt aan toegevoegd. De uitgaven 2024 zullen gestaafd worden in het Financieel Verantwoordingsrapport voor het jaar 2024, zoals verwacht op 30 juni van het jaar 2025. De totale uitgaven voor 2024 die in dit rapport worden aangegeven, zullen dus in geen geval lager zijn dan wat in de uitgavenstaat werd aangegeven.</t>
  </si>
  <si>
    <t>In beschouwing genomen dat het laatste financieel verantwoordingsrapport een niet besteed saldo van het programma voorlegt dat hoger is dan 25% van de laatste verantwoorde schijf (2023), maakt de actuele uitgavenstaat het mogelijk om een uitgaveniveau aan te tonen waarbij het niet bestede saldo van het programma lager is dan 25% van de laatste uitbetaalde schijf aan het programma (2024).</t>
  </si>
  <si>
    <t>vraagt de integrale betaling van de schijf van de subsidie (2025).</t>
  </si>
  <si>
    <t>DÉPENSES 2024*</t>
  </si>
  <si>
    <t>UITGAVEN 2024*</t>
  </si>
  <si>
    <t>ETAT DE DÉPENSES 2023</t>
  </si>
  <si>
    <t>UITGAVENSTAAT 2023</t>
  </si>
  <si>
    <t>Cet État de dépenses inclus donc la présentation anticipée des dépenses pour les années 2023 et 2024, arrêtées à date de l'introduction de la Déclaration de créance qu'il accompagne. Les dépenses 2023 seront confirmées dans le Rapport de Justification Financière portant sur l'année 2023, attendu au 30 juin de l'année 2024.  Le total des dépenses pour 2023 indiqué dans ce rapport ne pourra donc en aucun cas être inférieur à celui indiqué dans l'État de dépenses.</t>
  </si>
  <si>
    <t>Deze uitgavenstaat inclusief de voorafgaande voorstelling van de uitgaven voor de jaren 2023 en 2024, wordt stopgezet op de datum van voorlegging van de schuldvordering die er wordt aan toegevoegd. De uitgaven 2023 zullen gestaafd worden in het Financieel Verantwoordingsrapport voor het jaar 2023, zoals verwacht op 30 juni van het jaar 2024. De totale uitgaven voor 2023 die in dit rapport worden aangegeven, zullen dus in geen geval lager zijn dan wat in de uitgavenstaat werd aangegeven.</t>
  </si>
  <si>
    <t>Conformément à l'Art. 32, §3, 1°, l'État de dépenses doit démontrer que le solde non dépensé du programme est inférieur à 25% de la dernière tranche versée (2023).</t>
  </si>
  <si>
    <t>Conform Art. 32, §3, 1°, moet de uitgavenstaat aantonen dat het niet bestede saldo van het programma lager is dan 25% van de laatste uitbetaalde schijf (2023).</t>
  </si>
  <si>
    <t>Considérant que le dernier rapport de justification financière présentait un solde non dépensé du programme supérieur à 50% de la dernière tranche justifiée (2022), le présent État de dépenses permet de démontrer un niveau de dépense tel que le solde non dépensé du programme est inférieur à 25% de la dernière tranche versée au programme (2023).</t>
  </si>
  <si>
    <t xml:space="preserve"> sollicite le versement de l'intégralité de la tranche de subside (2024).</t>
  </si>
  <si>
    <t>In beschouwing genomen dat het laatste financieel verantwoordingsrapport een niet besteed saldo van het programma voorlegt dat hoger is dan 50% van de laatste verantwoorde schijf (2022), maakt de actuele uitgavenstaat het mogelijk om een uitgaveniveau aan te tonen waarbij het niet bestede saldo van het programma lager is dan 25% van de laatste uitbetaalde schijf aan het programma (2023).</t>
  </si>
  <si>
    <t>vraagt de integrale betaling van de schijf van de subsidie (2024).</t>
  </si>
  <si>
    <t>ÉTAT DE DÉPENSES - TRANCHE 3</t>
  </si>
  <si>
    <t>UITGAVENSTAAT - SCHIJF 3</t>
  </si>
  <si>
    <t>BUDGET INITIAL</t>
  </si>
  <si>
    <t>INITIEEL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</si>
</sst>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i/>
      <sz val="11"/>
      <color theme="1"/>
      <name val="Calibri"/>
      <family val="2"/>
      <scheme val="minor"/>
    </font>
    <font>
      <b/>
      <i/>
      <sz val="11"/>
      <color theme="1"/>
      <name val="Calibri"/>
      <family val="2"/>
      <scheme val="minor"/>
    </font>
    <font>
      <b/>
      <sz val="13"/>
      <color theme="0"/>
      <name val="Calibri"/>
      <family val="2"/>
      <scheme val="minor"/>
    </font>
    <font>
      <b/>
      <u/>
      <sz val="11"/>
      <color theme="1"/>
      <name val="Calibri"/>
      <family val="2"/>
      <scheme val="minor"/>
    </font>
    <font>
      <sz val="11"/>
      <color theme="0"/>
      <name val="Calibri"/>
      <family val="2"/>
      <scheme val="minor"/>
    </font>
    <font>
      <b/>
      <i/>
      <sz val="11"/>
      <color theme="4" tint="-0.499984740745262"/>
      <name val="Calibri"/>
      <family val="2"/>
      <scheme val="minor"/>
    </font>
    <font>
      <b/>
      <sz val="11"/>
      <color theme="4" tint="-0.499984740745262"/>
      <name val="Calibri"/>
      <family val="2"/>
      <scheme val="minor"/>
    </font>
  </fonts>
  <fills count="32">
    <fill>
      <patternFill patternType="none"/>
    </fill>
    <fill>
      <patternFill patternType="gray125"/>
    </fill>
    <fill>
      <patternFill patternType="solid">
        <fgColor theme="4" tint="-0.499984740745262"/>
        <bgColor indexed="64"/>
      </patternFill>
    </fill>
    <fill>
      <patternFill patternType="solid">
        <fgColor theme="1" tint="0.499984740745262"/>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0625">
        <bgColor theme="4" tint="0.59999389629810485"/>
      </patternFill>
    </fill>
    <fill>
      <patternFill patternType="solid">
        <fgColor theme="0"/>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7" tint="0.79998168889431442"/>
        <bgColor indexed="64"/>
      </patternFill>
    </fill>
    <fill>
      <patternFill patternType="solid">
        <fgColor theme="5" tint="-0.499984740745262"/>
        <bgColor indexed="64"/>
      </patternFill>
    </fill>
    <fill>
      <patternFill patternType="solid">
        <fgColor theme="5" tint="0.59999389629810485"/>
        <bgColor indexed="64"/>
      </patternFill>
    </fill>
    <fill>
      <patternFill patternType="gray0625">
        <bgColor theme="5" tint="0.59999389629810485"/>
      </patternFill>
    </fill>
    <fill>
      <patternFill patternType="solid">
        <fgColor theme="8" tint="-0.499984740745262"/>
        <bgColor indexed="64"/>
      </patternFill>
    </fill>
    <fill>
      <patternFill patternType="solid">
        <fgColor theme="8" tint="0.59999389629810485"/>
        <bgColor indexed="64"/>
      </patternFill>
    </fill>
    <fill>
      <patternFill patternType="gray125">
        <bgColor theme="8" tint="0.59999389629810485"/>
      </patternFill>
    </fill>
    <fill>
      <patternFill patternType="gray0625">
        <bgColor theme="0" tint="-4.9989318521683403E-2"/>
      </patternFill>
    </fill>
    <fill>
      <patternFill patternType="solid">
        <fgColor theme="0" tint="-0.14999847407452621"/>
        <bgColor indexed="64"/>
      </patternFill>
    </fill>
    <fill>
      <patternFill patternType="gray0625">
        <bgColor theme="0" tint="-0.14999847407452621"/>
      </patternFill>
    </fill>
    <fill>
      <patternFill patternType="solid">
        <fgColor theme="9" tint="-0.499984740745262"/>
        <bgColor indexed="64"/>
      </patternFill>
    </fill>
    <fill>
      <patternFill patternType="solid">
        <fgColor theme="9" tint="0.79998168889431442"/>
        <bgColor indexed="64"/>
      </patternFill>
    </fill>
    <fill>
      <patternFill patternType="solid">
        <fgColor theme="9" tint="0.59999389629810485"/>
        <bgColor indexed="64"/>
      </patternFill>
    </fill>
    <fill>
      <patternFill patternType="gray0625">
        <bgColor theme="9" tint="0.59999389629810485"/>
      </patternFill>
    </fill>
    <fill>
      <patternFill patternType="solid">
        <fgColor theme="1"/>
        <bgColor indexed="64"/>
      </patternFill>
    </fill>
    <fill>
      <patternFill patternType="solid">
        <fgColor rgb="FFFFFFCC"/>
        <bgColor indexed="64"/>
      </patternFill>
    </fill>
    <fill>
      <patternFill patternType="solid">
        <fgColor theme="0" tint="-0.249977111117893"/>
        <bgColor indexed="64"/>
      </patternFill>
    </fill>
    <fill>
      <patternFill patternType="solid">
        <fgColor rgb="FF7030A0"/>
        <bgColor indexed="64"/>
      </patternFill>
    </fill>
    <fill>
      <patternFill patternType="solid">
        <fgColor theme="0" tint="-0.499984740745262"/>
        <bgColor indexed="64"/>
      </patternFill>
    </fill>
    <fill>
      <patternFill patternType="solid">
        <fgColor theme="2" tint="-0.749992370372631"/>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2" fillId="3" borderId="3" xfId="0" applyFont="1" applyFill="1" applyBorder="1" applyAlignment="1">
      <alignment horizontal="center" vertical="center" wrapText="1"/>
    </xf>
    <xf numFmtId="0" fontId="2" fillId="2" borderId="4" xfId="0" applyFont="1" applyFill="1" applyBorder="1" applyAlignment="1" applyProtection="1">
      <alignment horizontal="center" vertical="center"/>
      <protection locked="0"/>
    </xf>
    <xf numFmtId="0" fontId="0" fillId="0" borderId="0" xfId="0" applyAlignment="1">
      <alignment vertical="center"/>
    </xf>
    <xf numFmtId="0" fontId="2" fillId="2" borderId="3" xfId="0" applyFont="1" applyFill="1" applyBorder="1" applyAlignment="1">
      <alignment horizontal="center"/>
    </xf>
    <xf numFmtId="0" fontId="2" fillId="2" borderId="5" xfId="0" applyFont="1" applyFill="1" applyBorder="1" applyAlignment="1">
      <alignment vertical="center" wrapText="1"/>
    </xf>
    <xf numFmtId="43" fontId="4" fillId="0" borderId="6" xfId="1" applyFont="1" applyFill="1" applyBorder="1" applyAlignment="1" applyProtection="1">
      <alignment vertical="center"/>
      <protection locked="0"/>
    </xf>
    <xf numFmtId="43" fontId="2" fillId="2" borderId="7" xfId="1" applyFont="1" applyFill="1" applyBorder="1" applyAlignment="1" applyProtection="1">
      <alignment vertical="center"/>
    </xf>
    <xf numFmtId="0" fontId="3" fillId="6" borderId="19" xfId="0" applyFont="1" applyFill="1" applyBorder="1" applyAlignment="1">
      <alignment vertical="center" wrapText="1"/>
    </xf>
    <xf numFmtId="43" fontId="1" fillId="0" borderId="9" xfId="1" applyFont="1" applyBorder="1" applyAlignment="1" applyProtection="1">
      <alignment vertical="center"/>
      <protection locked="0"/>
    </xf>
    <xf numFmtId="43" fontId="3" fillId="6" borderId="10" xfId="1" applyFont="1" applyFill="1" applyBorder="1" applyAlignment="1" applyProtection="1">
      <alignment vertical="center"/>
    </xf>
    <xf numFmtId="0" fontId="3" fillId="6" borderId="20" xfId="0" applyFont="1" applyFill="1" applyBorder="1" applyAlignment="1">
      <alignment vertical="center" wrapText="1"/>
    </xf>
    <xf numFmtId="43" fontId="1" fillId="0" borderId="12" xfId="1" applyFont="1" applyBorder="1" applyAlignment="1" applyProtection="1">
      <alignment vertical="center"/>
      <protection locked="0"/>
    </xf>
    <xf numFmtId="43" fontId="3" fillId="6" borderId="13" xfId="1" applyFont="1" applyFill="1" applyBorder="1" applyAlignment="1" applyProtection="1">
      <alignment vertical="center"/>
    </xf>
    <xf numFmtId="0" fontId="3" fillId="7" borderId="20" xfId="0" applyFont="1" applyFill="1" applyBorder="1" applyAlignment="1">
      <alignment vertical="center" wrapText="1"/>
    </xf>
    <xf numFmtId="43" fontId="3" fillId="7" borderId="12" xfId="1" applyFont="1" applyFill="1" applyBorder="1" applyAlignment="1" applyProtection="1">
      <alignment vertical="center"/>
    </xf>
    <xf numFmtId="43" fontId="3" fillId="7" borderId="13" xfId="1" applyFont="1" applyFill="1" applyBorder="1" applyAlignment="1" applyProtection="1">
      <alignment vertical="center"/>
    </xf>
    <xf numFmtId="0" fontId="3" fillId="5" borderId="22" xfId="0" applyFont="1" applyFill="1" applyBorder="1" applyAlignment="1">
      <alignment vertical="center" wrapText="1"/>
    </xf>
    <xf numFmtId="43" fontId="3" fillId="5" borderId="15" xfId="1" applyFont="1" applyFill="1" applyBorder="1" applyAlignment="1" applyProtection="1">
      <alignment vertical="center"/>
    </xf>
    <xf numFmtId="43" fontId="3" fillId="8" borderId="16" xfId="1" applyFont="1" applyFill="1" applyBorder="1" applyAlignment="1" applyProtection="1">
      <alignment vertical="center"/>
    </xf>
    <xf numFmtId="0" fontId="0" fillId="10" borderId="0" xfId="0" applyFill="1" applyAlignment="1">
      <alignment vertical="center"/>
    </xf>
    <xf numFmtId="0" fontId="1" fillId="0" borderId="0" xfId="0" applyFont="1" applyAlignment="1">
      <alignment vertical="center"/>
    </xf>
    <xf numFmtId="0" fontId="3" fillId="6" borderId="24" xfId="0" applyFont="1" applyFill="1" applyBorder="1" applyAlignment="1">
      <alignment vertical="center" wrapText="1"/>
    </xf>
    <xf numFmtId="43" fontId="1" fillId="6" borderId="24" xfId="1" applyFont="1" applyFill="1" applyBorder="1" applyAlignment="1" applyProtection="1">
      <alignment vertical="center"/>
    </xf>
    <xf numFmtId="43" fontId="3" fillId="6" borderId="25" xfId="1" applyFont="1" applyFill="1" applyBorder="1" applyAlignment="1" applyProtection="1">
      <alignment vertical="center"/>
    </xf>
    <xf numFmtId="0" fontId="3" fillId="6" borderId="12" xfId="0" applyFont="1" applyFill="1" applyBorder="1" applyAlignment="1">
      <alignment vertical="center" wrapText="1"/>
    </xf>
    <xf numFmtId="43" fontId="1" fillId="6" borderId="12" xfId="1" applyFont="1" applyFill="1" applyBorder="1" applyAlignment="1" applyProtection="1">
      <alignment vertical="center"/>
    </xf>
    <xf numFmtId="0" fontId="3" fillId="12" borderId="15" xfId="0" applyFont="1" applyFill="1" applyBorder="1" applyAlignment="1">
      <alignment vertical="center" wrapText="1"/>
    </xf>
    <xf numFmtId="43" fontId="1" fillId="12" borderId="15" xfId="1" applyFont="1" applyFill="1" applyBorder="1" applyAlignment="1" applyProtection="1">
      <alignment vertical="center"/>
    </xf>
    <xf numFmtId="43" fontId="3" fillId="12" borderId="16" xfId="1" applyFont="1" applyFill="1" applyBorder="1" applyAlignment="1" applyProtection="1">
      <alignment vertical="center"/>
    </xf>
    <xf numFmtId="0" fontId="3" fillId="14" borderId="15" xfId="0" applyFont="1" applyFill="1" applyBorder="1" applyAlignment="1">
      <alignment vertical="center" wrapText="1"/>
    </xf>
    <xf numFmtId="43" fontId="3" fillId="14" borderId="15" xfId="1" applyFont="1" applyFill="1" applyBorder="1" applyAlignment="1" applyProtection="1">
      <alignment vertical="center"/>
    </xf>
    <xf numFmtId="43" fontId="3" fillId="15" borderId="16" xfId="1" applyFont="1" applyFill="1" applyBorder="1" applyAlignment="1" applyProtection="1">
      <alignment vertical="center"/>
    </xf>
    <xf numFmtId="10" fontId="1" fillId="6" borderId="24" xfId="2" applyNumberFormat="1" applyFont="1" applyFill="1" applyBorder="1" applyAlignment="1" applyProtection="1">
      <alignment horizontal="center" vertical="center"/>
    </xf>
    <xf numFmtId="10" fontId="3" fillId="6" borderId="25" xfId="2" applyNumberFormat="1" applyFont="1" applyFill="1" applyBorder="1" applyAlignment="1" applyProtection="1">
      <alignment horizontal="center" vertical="center"/>
    </xf>
    <xf numFmtId="0" fontId="3" fillId="17" borderId="15" xfId="0" applyFont="1" applyFill="1" applyBorder="1" applyAlignment="1">
      <alignment vertical="center" wrapText="1"/>
    </xf>
    <xf numFmtId="10" fontId="3" fillId="17" borderId="15" xfId="2" applyNumberFormat="1" applyFont="1" applyFill="1" applyBorder="1" applyAlignment="1" applyProtection="1">
      <alignment horizontal="center" vertical="center"/>
    </xf>
    <xf numFmtId="0" fontId="5" fillId="6" borderId="12" xfId="0" applyFont="1" applyFill="1" applyBorder="1" applyAlignment="1">
      <alignment horizontal="center" vertical="center" wrapText="1"/>
    </xf>
    <xf numFmtId="0" fontId="0" fillId="0" borderId="0" xfId="0" applyAlignment="1">
      <alignment vertical="center" wrapText="1"/>
    </xf>
    <xf numFmtId="10" fontId="0" fillId="6" borderId="12" xfId="2" applyNumberFormat="1" applyFont="1" applyFill="1" applyBorder="1" applyAlignment="1">
      <alignment horizontal="center" vertical="center"/>
    </xf>
    <xf numFmtId="0" fontId="0" fillId="19" borderId="24" xfId="0" applyFill="1" applyBorder="1"/>
    <xf numFmtId="0" fontId="0" fillId="19" borderId="25" xfId="0" applyFill="1" applyBorder="1"/>
    <xf numFmtId="0" fontId="0" fillId="19" borderId="12" xfId="0" applyFill="1" applyBorder="1"/>
    <xf numFmtId="0" fontId="0" fillId="19" borderId="13" xfId="0" applyFill="1" applyBorder="1"/>
    <xf numFmtId="43" fontId="0" fillId="20" borderId="12" xfId="1" applyFont="1" applyFill="1" applyBorder="1"/>
    <xf numFmtId="0" fontId="0" fillId="21" borderId="12" xfId="0" applyFill="1" applyBorder="1"/>
    <xf numFmtId="43" fontId="0" fillId="20" borderId="13" xfId="1" applyFont="1" applyFill="1" applyBorder="1" applyAlignment="1">
      <alignment vertical="center"/>
    </xf>
    <xf numFmtId="43" fontId="8" fillId="20" borderId="15" xfId="1" applyFont="1" applyFill="1" applyBorder="1"/>
    <xf numFmtId="0" fontId="0" fillId="21" borderId="15" xfId="0" applyFill="1" applyBorder="1"/>
    <xf numFmtId="43" fontId="0" fillId="20" borderId="16" xfId="1" applyFont="1" applyFill="1" applyBorder="1"/>
    <xf numFmtId="10" fontId="8" fillId="6" borderId="24" xfId="2" applyNumberFormat="1" applyFont="1" applyFill="1" applyBorder="1" applyAlignment="1">
      <alignment horizontal="center" vertical="center"/>
    </xf>
    <xf numFmtId="0" fontId="2" fillId="22" borderId="5" xfId="0" applyFont="1" applyFill="1" applyBorder="1" applyAlignment="1">
      <alignment vertical="center" wrapText="1"/>
    </xf>
    <xf numFmtId="43" fontId="2" fillId="22" borderId="7" xfId="1" applyFont="1" applyFill="1" applyBorder="1" applyAlignment="1" applyProtection="1">
      <alignment vertical="center"/>
    </xf>
    <xf numFmtId="43" fontId="1" fillId="6" borderId="9" xfId="1" applyFont="1" applyFill="1" applyBorder="1" applyAlignment="1" applyProtection="1">
      <alignment vertical="center"/>
    </xf>
    <xf numFmtId="0" fontId="3" fillId="23" borderId="20" xfId="0" applyFont="1" applyFill="1" applyBorder="1" applyAlignment="1">
      <alignment vertical="center" wrapText="1"/>
    </xf>
    <xf numFmtId="43" fontId="3" fillId="23" borderId="12" xfId="1" applyFont="1" applyFill="1" applyBorder="1" applyAlignment="1" applyProtection="1">
      <alignment vertical="center"/>
    </xf>
    <xf numFmtId="43" fontId="3" fillId="23" borderId="13" xfId="1" applyFont="1" applyFill="1" applyBorder="1" applyAlignment="1" applyProtection="1">
      <alignment vertical="center"/>
    </xf>
    <xf numFmtId="0" fontId="3" fillId="24" borderId="22" xfId="0" applyFont="1" applyFill="1" applyBorder="1" applyAlignment="1">
      <alignment vertical="center" wrapText="1"/>
    </xf>
    <xf numFmtId="43" fontId="3" fillId="24" borderId="15" xfId="1" applyFont="1" applyFill="1" applyBorder="1" applyAlignment="1" applyProtection="1">
      <alignment vertical="center"/>
    </xf>
    <xf numFmtId="43" fontId="3" fillId="25" borderId="16" xfId="1" applyFont="1" applyFill="1" applyBorder="1" applyAlignment="1" applyProtection="1">
      <alignment vertical="center"/>
    </xf>
    <xf numFmtId="0" fontId="0" fillId="0" borderId="0" xfId="0" applyAlignment="1"/>
    <xf numFmtId="43" fontId="4" fillId="6" borderId="6" xfId="1" applyFont="1" applyFill="1" applyBorder="1" applyAlignment="1" applyProtection="1">
      <alignment vertical="center"/>
    </xf>
    <xf numFmtId="43" fontId="1" fillId="9" borderId="24" xfId="1" applyFont="1" applyFill="1" applyBorder="1" applyAlignment="1" applyProtection="1">
      <alignment vertical="center"/>
      <protection locked="0"/>
    </xf>
    <xf numFmtId="43" fontId="1" fillId="9" borderId="12" xfId="1" applyFont="1" applyFill="1" applyBorder="1" applyAlignment="1" applyProtection="1">
      <alignment vertical="center"/>
      <protection locked="0"/>
    </xf>
    <xf numFmtId="0" fontId="4" fillId="27" borderId="15" xfId="0" applyFont="1" applyFill="1" applyBorder="1" applyAlignment="1">
      <alignment horizontal="center" vertical="center" wrapText="1"/>
    </xf>
    <xf numFmtId="0" fontId="4" fillId="28" borderId="15" xfId="0" applyFont="1" applyFill="1" applyBorder="1" applyAlignment="1">
      <alignment horizontal="center" vertical="center" wrapText="1"/>
    </xf>
    <xf numFmtId="0" fontId="2" fillId="2" borderId="8" xfId="0" applyFont="1" applyFill="1" applyBorder="1"/>
    <xf numFmtId="0" fontId="2" fillId="2" borderId="11" xfId="0" applyFont="1" applyFill="1" applyBorder="1"/>
    <xf numFmtId="43" fontId="0" fillId="6" borderId="9" xfId="1" applyFont="1" applyFill="1" applyBorder="1"/>
    <xf numFmtId="43" fontId="0" fillId="6" borderId="12" xfId="1" applyFont="1" applyFill="1" applyBorder="1"/>
    <xf numFmtId="10" fontId="0" fillId="6" borderId="10" xfId="2" applyNumberFormat="1" applyFont="1" applyFill="1" applyBorder="1" applyAlignment="1">
      <alignment horizontal="center"/>
    </xf>
    <xf numFmtId="10" fontId="0" fillId="6" borderId="13" xfId="2" applyNumberFormat="1" applyFont="1" applyFill="1" applyBorder="1" applyAlignment="1">
      <alignment horizontal="center"/>
    </xf>
    <xf numFmtId="0" fontId="5" fillId="0" borderId="0" xfId="0" applyFont="1"/>
    <xf numFmtId="43" fontId="0" fillId="0" borderId="9" xfId="1" applyFont="1" applyBorder="1" applyProtection="1">
      <protection locked="0"/>
    </xf>
    <xf numFmtId="43" fontId="0" fillId="0" borderId="12" xfId="1" applyFont="1" applyBorder="1" applyProtection="1">
      <protection locked="0"/>
    </xf>
    <xf numFmtId="0" fontId="3" fillId="0" borderId="0" xfId="0" applyFont="1" applyAlignment="1" applyProtection="1">
      <alignment horizontal="center"/>
      <protection locked="0"/>
    </xf>
    <xf numFmtId="10" fontId="3" fillId="18" borderId="28" xfId="2" applyNumberFormat="1" applyFont="1" applyFill="1" applyBorder="1" applyAlignment="1" applyProtection="1">
      <alignment vertical="center"/>
    </xf>
    <xf numFmtId="0" fontId="2" fillId="4" borderId="11" xfId="0" applyFont="1" applyFill="1" applyBorder="1"/>
    <xf numFmtId="43" fontId="9" fillId="31" borderId="12" xfId="1" applyFont="1" applyFill="1" applyBorder="1"/>
    <xf numFmtId="10" fontId="9" fillId="31" borderId="13" xfId="2" applyNumberFormat="1" applyFont="1" applyFill="1" applyBorder="1" applyAlignment="1">
      <alignment horizontal="center"/>
    </xf>
    <xf numFmtId="43" fontId="9" fillId="31" borderId="15" xfId="1" applyFont="1" applyFill="1" applyBorder="1"/>
    <xf numFmtId="10" fontId="9" fillId="31" borderId="16" xfId="2" applyNumberFormat="1" applyFont="1" applyFill="1" applyBorder="1" applyAlignment="1">
      <alignment horizontal="center"/>
    </xf>
    <xf numFmtId="0" fontId="2" fillId="31" borderId="14" xfId="0" applyFont="1" applyFill="1" applyBorder="1"/>
    <xf numFmtId="0" fontId="2" fillId="31" borderId="11" xfId="0" applyFont="1" applyFill="1" applyBorder="1"/>
    <xf numFmtId="0" fontId="0" fillId="0" borderId="0" xfId="0" applyBorder="1"/>
    <xf numFmtId="0" fontId="5" fillId="0" borderId="36" xfId="0" applyFont="1" applyBorder="1" applyAlignment="1"/>
    <xf numFmtId="0" fontId="5" fillId="0" borderId="0" xfId="0" applyFont="1" applyBorder="1" applyAlignment="1"/>
    <xf numFmtId="0" fontId="2" fillId="22" borderId="17" xfId="0" applyFont="1" applyFill="1" applyBorder="1" applyAlignment="1">
      <alignment horizontal="center" vertical="center" wrapText="1"/>
    </xf>
    <xf numFmtId="0" fontId="2" fillId="22" borderId="18" xfId="0" applyFont="1" applyFill="1" applyBorder="1" applyAlignment="1">
      <alignment horizontal="center" vertical="center" wrapText="1"/>
    </xf>
    <xf numFmtId="0" fontId="2" fillId="22" borderId="21" xfId="0" applyFont="1" applyFill="1" applyBorder="1" applyAlignment="1">
      <alignment horizontal="center" vertical="center" wrapText="1"/>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6" borderId="4" xfId="0" applyFill="1" applyBorder="1" applyAlignment="1">
      <alignment horizontal="center" vertical="center"/>
    </xf>
    <xf numFmtId="0" fontId="6" fillId="6" borderId="12"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30" xfId="0" applyFont="1" applyFill="1" applyBorder="1" applyAlignment="1">
      <alignment horizontal="left" vertical="center" wrapText="1"/>
    </xf>
    <xf numFmtId="0" fontId="6" fillId="6" borderId="31" xfId="0" applyFont="1" applyFill="1" applyBorder="1" applyAlignment="1">
      <alignment horizontal="left" vertical="center" wrapText="1"/>
    </xf>
    <xf numFmtId="0" fontId="6" fillId="6" borderId="32" xfId="0" applyFont="1" applyFill="1" applyBorder="1" applyAlignment="1">
      <alignment horizontal="left" vertical="center" wrapText="1"/>
    </xf>
    <xf numFmtId="0" fontId="6" fillId="6" borderId="33" xfId="0" applyFont="1" applyFill="1" applyBorder="1" applyAlignment="1">
      <alignment horizontal="left" vertical="center" wrapText="1"/>
    </xf>
    <xf numFmtId="0" fontId="6" fillId="6" borderId="19" xfId="0" applyFont="1" applyFill="1" applyBorder="1" applyAlignment="1">
      <alignment horizontal="left" vertical="center" wrapText="1"/>
    </xf>
    <xf numFmtId="0" fontId="3" fillId="6" borderId="23" xfId="0" applyFont="1" applyFill="1" applyBorder="1" applyAlignment="1">
      <alignment horizontal="left" wrapText="1"/>
    </xf>
    <xf numFmtId="0" fontId="3" fillId="6" borderId="24" xfId="0" applyFont="1" applyFill="1" applyBorder="1" applyAlignment="1">
      <alignment horizontal="left" wrapText="1"/>
    </xf>
    <xf numFmtId="0" fontId="3" fillId="20" borderId="11" xfId="0" applyFont="1" applyFill="1" applyBorder="1" applyAlignment="1">
      <alignment horizontal="left"/>
    </xf>
    <xf numFmtId="0" fontId="3" fillId="20" borderId="12" xfId="0" applyFont="1" applyFill="1" applyBorder="1" applyAlignment="1">
      <alignment horizontal="left"/>
    </xf>
    <xf numFmtId="0" fontId="3" fillId="6" borderId="11" xfId="0" applyFont="1" applyFill="1" applyBorder="1" applyAlignment="1">
      <alignment horizontal="left"/>
    </xf>
    <xf numFmtId="0" fontId="3" fillId="6" borderId="12" xfId="0" applyFont="1" applyFill="1" applyBorder="1" applyAlignment="1">
      <alignment horizontal="left"/>
    </xf>
    <xf numFmtId="0" fontId="3" fillId="20" borderId="14" xfId="0" applyFont="1" applyFill="1" applyBorder="1" applyAlignment="1">
      <alignment horizontal="left"/>
    </xf>
    <xf numFmtId="0" fontId="3" fillId="20" borderId="15" xfId="0" applyFont="1" applyFill="1" applyBorder="1" applyAlignment="1">
      <alignment horizontal="left"/>
    </xf>
    <xf numFmtId="0" fontId="0" fillId="5" borderId="11" xfId="0" applyFill="1" applyBorder="1" applyAlignment="1">
      <alignment horizontal="left" vertical="center" wrapText="1"/>
    </xf>
    <xf numFmtId="0" fontId="0" fillId="5" borderId="12" xfId="0" applyFill="1" applyBorder="1" applyAlignment="1">
      <alignment horizontal="left" vertical="center" wrapText="1"/>
    </xf>
    <xf numFmtId="0" fontId="0" fillId="0" borderId="12" xfId="0" applyFill="1" applyBorder="1" applyAlignment="1" applyProtection="1">
      <alignment horizontal="left" vertical="center" wrapText="1"/>
      <protection locked="0"/>
    </xf>
    <xf numFmtId="0" fontId="0" fillId="0" borderId="13" xfId="0" applyFill="1" applyBorder="1" applyAlignment="1" applyProtection="1">
      <alignment horizontal="left" vertical="center" wrapText="1"/>
      <protection locked="0"/>
    </xf>
    <xf numFmtId="0" fontId="0" fillId="5" borderId="14" xfId="0" applyFill="1" applyBorder="1" applyAlignment="1">
      <alignment horizontal="left" vertical="center" wrapText="1"/>
    </xf>
    <xf numFmtId="0" fontId="0" fillId="5" borderId="15" xfId="0" applyFill="1" applyBorder="1" applyAlignment="1">
      <alignment horizontal="left" vertical="center" wrapText="1"/>
    </xf>
    <xf numFmtId="0" fontId="0" fillId="0" borderId="15" xfId="0" applyFill="1" applyBorder="1" applyAlignment="1" applyProtection="1">
      <alignment horizontal="left" vertical="center" wrapText="1"/>
      <protection locked="0"/>
    </xf>
    <xf numFmtId="0" fontId="0" fillId="0" borderId="16" xfId="0" applyFill="1" applyBorder="1" applyAlignment="1" applyProtection="1">
      <alignment horizontal="left" vertical="center" wrapText="1"/>
      <protection locked="0"/>
    </xf>
    <xf numFmtId="0" fontId="2" fillId="2" borderId="5" xfId="0" applyFont="1" applyFill="1" applyBorder="1" applyAlignment="1">
      <alignment horizontal="center"/>
    </xf>
    <xf numFmtId="0" fontId="2" fillId="2" borderId="7" xfId="0" applyFont="1" applyFill="1" applyBorder="1" applyAlignment="1">
      <alignment horizontal="center"/>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11" borderId="23" xfId="0" applyFont="1" applyFill="1" applyBorder="1" applyAlignment="1">
      <alignment horizontal="center" vertical="center" wrapText="1"/>
    </xf>
    <xf numFmtId="0" fontId="2" fillId="11" borderId="11" xfId="0" applyFont="1" applyFill="1" applyBorder="1" applyAlignment="1">
      <alignment horizontal="center" vertical="center"/>
    </xf>
    <xf numFmtId="0" fontId="2" fillId="11" borderId="14" xfId="0" applyFont="1" applyFill="1" applyBorder="1" applyAlignment="1">
      <alignment horizontal="center" vertical="center"/>
    </xf>
    <xf numFmtId="0" fontId="2" fillId="13" borderId="23" xfId="0" applyFont="1" applyFill="1" applyBorder="1" applyAlignment="1">
      <alignment horizontal="center" vertical="center" wrapText="1"/>
    </xf>
    <xf numFmtId="0" fontId="2" fillId="13" borderId="14" xfId="0" applyFont="1" applyFill="1" applyBorder="1" applyAlignment="1">
      <alignment horizontal="center" vertical="center"/>
    </xf>
    <xf numFmtId="0" fontId="2" fillId="16" borderId="23" xfId="0" applyFont="1" applyFill="1" applyBorder="1" applyAlignment="1">
      <alignment horizontal="center" vertical="center" wrapText="1"/>
    </xf>
    <xf numFmtId="0" fontId="2" fillId="16" borderId="14" xfId="0" applyFont="1" applyFill="1" applyBorder="1" applyAlignment="1">
      <alignment horizontal="center" vertical="center"/>
    </xf>
    <xf numFmtId="10" fontId="3" fillId="18" borderId="26" xfId="2" applyNumberFormat="1" applyFont="1" applyFill="1" applyBorder="1" applyAlignment="1" applyProtection="1">
      <alignment horizontal="center" vertical="center"/>
    </xf>
    <xf numFmtId="10" fontId="3" fillId="18" borderId="27" xfId="2" applyNumberFormat="1" applyFont="1" applyFill="1" applyBorder="1" applyAlignment="1" applyProtection="1">
      <alignment horizontal="center" vertical="center"/>
    </xf>
    <xf numFmtId="10" fontId="3" fillId="18" borderId="28" xfId="2" applyNumberFormat="1" applyFont="1" applyFill="1" applyBorder="1" applyAlignment="1" applyProtection="1">
      <alignment horizontal="center" vertical="center"/>
    </xf>
    <xf numFmtId="0" fontId="5" fillId="0" borderId="0" xfId="0" applyFont="1" applyAlignment="1">
      <alignment horizontal="lef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0" fillId="5" borderId="8" xfId="0" applyFill="1" applyBorder="1" applyAlignment="1">
      <alignment horizontal="left" vertical="center" wrapText="1"/>
    </xf>
    <xf numFmtId="0" fontId="0" fillId="5" borderId="9" xfId="0" applyFill="1" applyBorder="1" applyAlignment="1">
      <alignment horizontal="left" vertical="center" wrapText="1"/>
    </xf>
    <xf numFmtId="0" fontId="0" fillId="0" borderId="9" xfId="0" applyFill="1" applyBorder="1" applyAlignment="1" applyProtection="1">
      <alignment horizontal="left" vertical="center" wrapText="1"/>
      <protection locked="0"/>
    </xf>
    <xf numFmtId="0" fontId="0" fillId="0" borderId="10" xfId="0" applyFill="1" applyBorder="1" applyAlignment="1" applyProtection="1">
      <alignment horizontal="left" vertical="center" wrapText="1"/>
      <protection locked="0"/>
    </xf>
    <xf numFmtId="0" fontId="11" fillId="0" borderId="0" xfId="0" applyFont="1" applyAlignment="1" applyProtection="1">
      <alignment horizontal="left"/>
      <protection locked="0"/>
    </xf>
    <xf numFmtId="0" fontId="2" fillId="30" borderId="1" xfId="0" applyFont="1" applyFill="1" applyBorder="1" applyAlignment="1">
      <alignment horizontal="center"/>
    </xf>
    <xf numFmtId="0" fontId="2" fillId="30" borderId="2" xfId="0" applyFont="1" applyFill="1" applyBorder="1" applyAlignment="1">
      <alignment horizontal="center"/>
    </xf>
    <xf numFmtId="0" fontId="2" fillId="30" borderId="4" xfId="0" applyFont="1" applyFill="1" applyBorder="1" applyAlignment="1">
      <alignment horizontal="center"/>
    </xf>
    <xf numFmtId="0" fontId="5" fillId="0" borderId="36" xfId="0" applyFont="1" applyBorder="1" applyAlignment="1">
      <alignment horizontal="left"/>
    </xf>
    <xf numFmtId="0" fontId="5" fillId="0" borderId="0" xfId="0" applyFont="1" applyBorder="1" applyAlignment="1">
      <alignment horizontal="left"/>
    </xf>
    <xf numFmtId="0" fontId="0" fillId="6" borderId="12" xfId="0" applyFill="1" applyBorder="1" applyAlignment="1">
      <alignment horizontal="left" wrapText="1"/>
    </xf>
    <xf numFmtId="0" fontId="5" fillId="0" borderId="0" xfId="0" applyFont="1" applyAlignment="1">
      <alignment horizontal="left" wrapText="1"/>
    </xf>
    <xf numFmtId="0" fontId="10" fillId="0" borderId="0" xfId="0" applyFont="1" applyAlignment="1" applyProtection="1">
      <alignment horizontal="center"/>
      <protection locked="0"/>
    </xf>
    <xf numFmtId="0" fontId="2" fillId="26" borderId="23" xfId="0" applyFont="1" applyFill="1" applyBorder="1" applyAlignment="1">
      <alignment horizontal="center" vertical="center" wrapText="1"/>
    </xf>
    <xf numFmtId="0" fontId="2" fillId="26" borderId="14" xfId="0" applyFont="1" applyFill="1" applyBorder="1" applyAlignment="1">
      <alignment horizontal="center" vertical="center" wrapText="1"/>
    </xf>
    <xf numFmtId="0" fontId="2" fillId="26" borderId="24" xfId="0" applyFont="1" applyFill="1" applyBorder="1" applyAlignment="1">
      <alignment horizontal="center" vertical="center" wrapText="1"/>
    </xf>
    <xf numFmtId="0" fontId="2" fillId="26" borderId="15" xfId="0" applyFont="1" applyFill="1" applyBorder="1" applyAlignment="1">
      <alignment horizontal="center" vertical="center" wrapText="1"/>
    </xf>
    <xf numFmtId="0" fontId="2" fillId="26" borderId="25" xfId="0" applyFont="1" applyFill="1" applyBorder="1" applyAlignment="1">
      <alignment horizontal="center" vertical="center" wrapText="1"/>
    </xf>
    <xf numFmtId="0" fontId="2" fillId="26" borderId="16" xfId="0" applyFont="1" applyFill="1" applyBorder="1" applyAlignment="1">
      <alignment horizontal="center" vertical="center" wrapText="1"/>
    </xf>
    <xf numFmtId="43" fontId="1" fillId="12" borderId="26" xfId="1" applyFont="1" applyFill="1" applyBorder="1" applyAlignment="1" applyProtection="1">
      <alignment horizontal="center" vertical="center"/>
    </xf>
    <xf numFmtId="43" fontId="1" fillId="12" borderId="22" xfId="1" applyFont="1" applyFill="1" applyBorder="1" applyAlignment="1" applyProtection="1">
      <alignment horizontal="center" vertical="center"/>
    </xf>
    <xf numFmtId="43" fontId="1" fillId="6" borderId="37" xfId="1" applyFont="1" applyFill="1" applyBorder="1" applyAlignment="1" applyProtection="1">
      <alignment horizontal="center" vertical="center"/>
    </xf>
    <xf numFmtId="43" fontId="1" fillId="6" borderId="38" xfId="1" applyFont="1" applyFill="1" applyBorder="1" applyAlignment="1" applyProtection="1">
      <alignment horizontal="center" vertical="center"/>
    </xf>
    <xf numFmtId="43" fontId="3" fillId="14" borderId="26" xfId="1" applyFont="1" applyFill="1" applyBorder="1" applyAlignment="1" applyProtection="1">
      <alignment horizontal="center" vertical="center"/>
    </xf>
    <xf numFmtId="43" fontId="3" fillId="14" borderId="22" xfId="1" applyFont="1" applyFill="1" applyBorder="1" applyAlignment="1" applyProtection="1">
      <alignment horizontal="center" vertical="center"/>
    </xf>
    <xf numFmtId="10" fontId="1" fillId="6" borderId="37" xfId="2" applyNumberFormat="1" applyFont="1" applyFill="1" applyBorder="1" applyAlignment="1" applyProtection="1">
      <alignment horizontal="center" vertical="center"/>
    </xf>
    <xf numFmtId="10" fontId="1" fillId="6" borderId="38" xfId="2" applyNumberFormat="1" applyFont="1" applyFill="1" applyBorder="1" applyAlignment="1" applyProtection="1">
      <alignment horizontal="center" vertical="center"/>
    </xf>
    <xf numFmtId="10" fontId="2" fillId="29" borderId="26" xfId="2" applyNumberFormat="1" applyFont="1" applyFill="1" applyBorder="1" applyAlignment="1" applyProtection="1">
      <alignment horizontal="center" vertical="center"/>
    </xf>
    <xf numFmtId="10" fontId="2" fillId="29" borderId="22" xfId="2" applyNumberFormat="1" applyFont="1" applyFill="1" applyBorder="1" applyAlignment="1" applyProtection="1">
      <alignment horizontal="center" vertical="center"/>
    </xf>
    <xf numFmtId="43" fontId="4" fillId="0" borderId="35" xfId="1" applyFont="1" applyFill="1" applyBorder="1" applyAlignment="1" applyProtection="1">
      <alignment horizontal="center" vertical="center"/>
      <protection locked="0"/>
    </xf>
    <xf numFmtId="43" fontId="4" fillId="0" borderId="34" xfId="1" applyFont="1" applyFill="1" applyBorder="1" applyAlignment="1" applyProtection="1">
      <alignment horizontal="center" vertical="center"/>
      <protection locked="0"/>
    </xf>
    <xf numFmtId="43" fontId="1" fillId="0" borderId="37" xfId="1" applyFont="1" applyBorder="1" applyAlignment="1" applyProtection="1">
      <alignment horizontal="center" vertical="center"/>
      <protection locked="0"/>
    </xf>
    <xf numFmtId="43" fontId="1" fillId="0" borderId="38" xfId="1" applyFont="1" applyBorder="1" applyAlignment="1" applyProtection="1">
      <alignment horizontal="center" vertical="center"/>
      <protection locked="0"/>
    </xf>
    <xf numFmtId="43" fontId="1" fillId="0" borderId="39" xfId="1" applyFont="1" applyBorder="1" applyAlignment="1" applyProtection="1">
      <alignment horizontal="center" vertical="center"/>
      <protection locked="0"/>
    </xf>
    <xf numFmtId="43" fontId="1" fillId="0" borderId="20" xfId="1" applyFont="1" applyBorder="1" applyAlignment="1" applyProtection="1">
      <alignment horizontal="center" vertical="center"/>
      <protection locked="0"/>
    </xf>
    <xf numFmtId="43" fontId="3" fillId="7" borderId="39" xfId="1" applyFont="1" applyFill="1" applyBorder="1" applyAlignment="1" applyProtection="1">
      <alignment horizontal="center" vertical="center"/>
    </xf>
    <xf numFmtId="43" fontId="3" fillId="7" borderId="20" xfId="1" applyFont="1" applyFill="1" applyBorder="1" applyAlignment="1" applyProtection="1">
      <alignment horizontal="center" vertical="center"/>
    </xf>
    <xf numFmtId="43" fontId="3" fillId="5" borderId="26" xfId="1" applyFont="1" applyFill="1" applyBorder="1" applyAlignment="1" applyProtection="1">
      <alignment horizontal="center" vertical="center"/>
    </xf>
    <xf numFmtId="43" fontId="3" fillId="5" borderId="22" xfId="1" applyFont="1" applyFill="1" applyBorder="1" applyAlignment="1" applyProtection="1">
      <alignment horizontal="center" vertical="center"/>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15" xfId="0" applyBorder="1" applyAlignment="1" applyProtection="1">
      <alignment horizontal="left"/>
      <protection locked="0"/>
    </xf>
    <xf numFmtId="0" fontId="0" fillId="0" borderId="16" xfId="0" applyBorder="1" applyAlignment="1" applyProtection="1">
      <alignment horizontal="left"/>
      <protection locked="0"/>
    </xf>
    <xf numFmtId="0" fontId="2" fillId="29" borderId="1" xfId="0" applyFont="1" applyFill="1" applyBorder="1" applyAlignment="1">
      <alignment horizontal="center"/>
    </xf>
    <xf numFmtId="0" fontId="2" fillId="29" borderId="4" xfId="0" applyFont="1" applyFill="1" applyBorder="1" applyAlignment="1">
      <alignment horizontal="center"/>
    </xf>
    <xf numFmtId="0" fontId="7" fillId="2" borderId="4" xfId="0" applyFont="1" applyFill="1" applyBorder="1" applyAlignment="1">
      <alignment horizontal="center" vertical="center"/>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cellXfs>
  <cellStyles count="3">
    <cellStyle name="Milliers" xfId="1" builtinId="3"/>
    <cellStyle name="Normal" xfId="0" builtinId="0"/>
    <cellStyle name="Pourcentage" xfId="2" builtinId="5"/>
  </cellStyles>
  <dxfs count="6">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3</xdr:col>
      <xdr:colOff>600075</xdr:colOff>
      <xdr:row>28</xdr:row>
      <xdr:rowOff>66675</xdr:rowOff>
    </xdr:from>
    <xdr:to>
      <xdr:col>5</xdr:col>
      <xdr:colOff>521970</xdr:colOff>
      <xdr:row>29</xdr:row>
      <xdr:rowOff>129540</xdr:rowOff>
    </xdr:to>
    <xdr:cxnSp macro="">
      <xdr:nvCxnSpPr>
        <xdr:cNvPr id="2" name="Connecteur droit avec flèche 1">
          <a:extLst>
            <a:ext uri="{FF2B5EF4-FFF2-40B4-BE49-F238E27FC236}">
              <a16:creationId xmlns:a16="http://schemas.microsoft.com/office/drawing/2014/main" id="{144ED016-68B8-44EE-956E-38354A4B2D43}"/>
            </a:ext>
          </a:extLst>
        </xdr:cNvPr>
        <xdr:cNvCxnSpPr/>
      </xdr:nvCxnSpPr>
      <xdr:spPr>
        <a:xfrm>
          <a:off x="4265295" y="5842635"/>
          <a:ext cx="2192655" cy="1015365"/>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657225</xdr:colOff>
      <xdr:row>28</xdr:row>
      <xdr:rowOff>76200</xdr:rowOff>
    </xdr:from>
    <xdr:to>
      <xdr:col>6</xdr:col>
      <xdr:colOff>577215</xdr:colOff>
      <xdr:row>29</xdr:row>
      <xdr:rowOff>142875</xdr:rowOff>
    </xdr:to>
    <xdr:cxnSp macro="">
      <xdr:nvCxnSpPr>
        <xdr:cNvPr id="3" name="Connecteur droit avec flèche 2">
          <a:extLst>
            <a:ext uri="{FF2B5EF4-FFF2-40B4-BE49-F238E27FC236}">
              <a16:creationId xmlns:a16="http://schemas.microsoft.com/office/drawing/2014/main" id="{8C061210-BE0F-42D7-AC05-E1462BB2C3DD}"/>
            </a:ext>
          </a:extLst>
        </xdr:cNvPr>
        <xdr:cNvCxnSpPr/>
      </xdr:nvCxnSpPr>
      <xdr:spPr>
        <a:xfrm>
          <a:off x="5457825" y="5852160"/>
          <a:ext cx="2190750" cy="1019175"/>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628650</xdr:colOff>
      <xdr:row>28</xdr:row>
      <xdr:rowOff>66675</xdr:rowOff>
    </xdr:from>
    <xdr:to>
      <xdr:col>7</xdr:col>
      <xdr:colOff>548640</xdr:colOff>
      <xdr:row>29</xdr:row>
      <xdr:rowOff>133350</xdr:rowOff>
    </xdr:to>
    <xdr:cxnSp macro="">
      <xdr:nvCxnSpPr>
        <xdr:cNvPr id="4" name="Connecteur droit avec flèche 3">
          <a:extLst>
            <a:ext uri="{FF2B5EF4-FFF2-40B4-BE49-F238E27FC236}">
              <a16:creationId xmlns:a16="http://schemas.microsoft.com/office/drawing/2014/main" id="{57F6A0F6-EE8E-4BCB-9617-21C9369E8FD1}"/>
            </a:ext>
          </a:extLst>
        </xdr:cNvPr>
        <xdr:cNvCxnSpPr/>
      </xdr:nvCxnSpPr>
      <xdr:spPr>
        <a:xfrm>
          <a:off x="6564630" y="5842635"/>
          <a:ext cx="2190750" cy="1019175"/>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600075</xdr:colOff>
      <xdr:row>39</xdr:row>
      <xdr:rowOff>66675</xdr:rowOff>
    </xdr:from>
    <xdr:to>
      <xdr:col>5</xdr:col>
      <xdr:colOff>521970</xdr:colOff>
      <xdr:row>40</xdr:row>
      <xdr:rowOff>129540</xdr:rowOff>
    </xdr:to>
    <xdr:cxnSp macro="">
      <xdr:nvCxnSpPr>
        <xdr:cNvPr id="5" name="Connecteur droit avec flèche 4">
          <a:extLst>
            <a:ext uri="{FF2B5EF4-FFF2-40B4-BE49-F238E27FC236}">
              <a16:creationId xmlns:a16="http://schemas.microsoft.com/office/drawing/2014/main" id="{C8B697DD-90D1-4D9F-8881-7B7968B43CE6}"/>
            </a:ext>
          </a:extLst>
        </xdr:cNvPr>
        <xdr:cNvCxnSpPr/>
      </xdr:nvCxnSpPr>
      <xdr:spPr>
        <a:xfrm>
          <a:off x="4265295" y="4389120"/>
          <a:ext cx="2188845" cy="64008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657225</xdr:colOff>
      <xdr:row>39</xdr:row>
      <xdr:rowOff>76200</xdr:rowOff>
    </xdr:from>
    <xdr:to>
      <xdr:col>6</xdr:col>
      <xdr:colOff>577215</xdr:colOff>
      <xdr:row>40</xdr:row>
      <xdr:rowOff>142875</xdr:rowOff>
    </xdr:to>
    <xdr:cxnSp macro="">
      <xdr:nvCxnSpPr>
        <xdr:cNvPr id="6" name="Connecteur droit avec flèche 5">
          <a:extLst>
            <a:ext uri="{FF2B5EF4-FFF2-40B4-BE49-F238E27FC236}">
              <a16:creationId xmlns:a16="http://schemas.microsoft.com/office/drawing/2014/main" id="{91C4289E-1CDB-45CF-BAD7-99F8EC07B25E}"/>
            </a:ext>
          </a:extLst>
        </xdr:cNvPr>
        <xdr:cNvCxnSpPr/>
      </xdr:nvCxnSpPr>
      <xdr:spPr>
        <a:xfrm>
          <a:off x="5459730" y="4400550"/>
          <a:ext cx="2186940" cy="63627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628650</xdr:colOff>
      <xdr:row>39</xdr:row>
      <xdr:rowOff>66675</xdr:rowOff>
    </xdr:from>
    <xdr:to>
      <xdr:col>7</xdr:col>
      <xdr:colOff>548640</xdr:colOff>
      <xdr:row>40</xdr:row>
      <xdr:rowOff>133350</xdr:rowOff>
    </xdr:to>
    <xdr:cxnSp macro="">
      <xdr:nvCxnSpPr>
        <xdr:cNvPr id="7" name="Connecteur droit avec flèche 6">
          <a:extLst>
            <a:ext uri="{FF2B5EF4-FFF2-40B4-BE49-F238E27FC236}">
              <a16:creationId xmlns:a16="http://schemas.microsoft.com/office/drawing/2014/main" id="{41EF947B-4213-453B-AE90-3269CFB160E2}"/>
            </a:ext>
          </a:extLst>
        </xdr:cNvPr>
        <xdr:cNvCxnSpPr/>
      </xdr:nvCxnSpPr>
      <xdr:spPr>
        <a:xfrm>
          <a:off x="6558915" y="4389120"/>
          <a:ext cx="2194560" cy="63627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7AEAF-474B-4C38-B505-D2B970D50F05}">
  <sheetPr>
    <pageSetUpPr fitToPage="1"/>
  </sheetPr>
  <dimension ref="A1:AA51"/>
  <sheetViews>
    <sheetView showGridLines="0" workbookViewId="0">
      <pane ySplit="11" topLeftCell="A12" activePane="bottomLeft" state="frozen"/>
      <selection pane="bottomLeft" activeCell="I2" sqref="I2"/>
    </sheetView>
  </sheetViews>
  <sheetFormatPr baseColWidth="10" defaultColWidth="0" defaultRowHeight="14.4" zeroHeight="1" x14ac:dyDescent="0.3"/>
  <cols>
    <col min="1" max="1" width="1.77734375" customWidth="1"/>
    <col min="2" max="2" width="17.33203125" customWidth="1"/>
    <col min="3" max="3" width="34.33203125" customWidth="1"/>
    <col min="4" max="9" width="16.5546875" customWidth="1"/>
    <col min="10" max="10" width="1.77734375" customWidth="1"/>
    <col min="11" max="16384" width="11.5546875" hidden="1"/>
  </cols>
  <sheetData>
    <row r="1" spans="2:27" s="3" customFormat="1" ht="4.95" customHeight="1" thickBot="1" x14ac:dyDescent="0.35"/>
    <row r="2" spans="2:27" s="3" customFormat="1" ht="18" thickBot="1" x14ac:dyDescent="0.35">
      <c r="B2" s="132" t="str">
        <f>IF($I$2="FR",K2,T2)</f>
        <v>BEREKENING VAN DE VRIJWILLIGE VERLAGING VAN DE SUBSIDIE EN VAN HET BUDGET VAN HET PROGRAMMA</v>
      </c>
      <c r="C2" s="133"/>
      <c r="D2" s="133"/>
      <c r="E2" s="133"/>
      <c r="F2" s="133"/>
      <c r="G2" s="133"/>
      <c r="H2" s="1" t="str">
        <f>IF($I$2="FR",Q2,Z2)</f>
        <v>TAAL:</v>
      </c>
      <c r="I2" s="2" t="s">
        <v>0</v>
      </c>
      <c r="K2" s="3" t="s">
        <v>83</v>
      </c>
      <c r="O2" s="20">
        <f>IF($I$2="FR",X2,AG2)</f>
        <v>0</v>
      </c>
      <c r="Q2" s="3" t="s">
        <v>1</v>
      </c>
      <c r="T2" s="3" t="s">
        <v>84</v>
      </c>
      <c r="Z2" s="3" t="s">
        <v>2</v>
      </c>
    </row>
    <row r="3" spans="2:27" s="3" customFormat="1" ht="4.95" customHeight="1" thickBot="1" x14ac:dyDescent="0.35"/>
    <row r="4" spans="2:27" s="3" customFormat="1" ht="15" customHeight="1" thickBot="1" x14ac:dyDescent="0.35">
      <c r="B4" s="134" t="str">
        <f t="shared" ref="B4:I8" si="0">IF($I$2="FR",K4,T4)</f>
        <v>IDENTIFICATIE VAN DE NGA EN VAN HET PROGRAMMA</v>
      </c>
      <c r="C4" s="135">
        <f t="shared" si="0"/>
        <v>0</v>
      </c>
      <c r="D4" s="135">
        <f t="shared" si="0"/>
        <v>0</v>
      </c>
      <c r="E4" s="135">
        <f t="shared" si="0"/>
        <v>0</v>
      </c>
      <c r="F4" s="135">
        <f t="shared" si="0"/>
        <v>0</v>
      </c>
      <c r="G4" s="135">
        <f t="shared" si="0"/>
        <v>0</v>
      </c>
      <c r="H4" s="135">
        <f t="shared" si="0"/>
        <v>0</v>
      </c>
      <c r="I4" s="136">
        <f t="shared" si="0"/>
        <v>0</v>
      </c>
      <c r="K4" s="3" t="s">
        <v>3</v>
      </c>
      <c r="Q4" s="3" t="s">
        <v>4</v>
      </c>
      <c r="T4" s="3" t="s">
        <v>5</v>
      </c>
    </row>
    <row r="5" spans="2:27" s="3" customFormat="1" x14ac:dyDescent="0.3">
      <c r="B5" s="137" t="str">
        <f t="shared" si="0"/>
        <v>Naam van de NGA:</v>
      </c>
      <c r="C5" s="138">
        <f t="shared" si="0"/>
        <v>0</v>
      </c>
      <c r="D5" s="138">
        <f t="shared" si="0"/>
        <v>0</v>
      </c>
      <c r="E5" s="139"/>
      <c r="F5" s="139"/>
      <c r="G5" s="139"/>
      <c r="H5" s="139"/>
      <c r="I5" s="140"/>
      <c r="K5" s="3" t="s">
        <v>6</v>
      </c>
      <c r="Q5" s="3" t="s">
        <v>0</v>
      </c>
      <c r="T5" s="3" t="s">
        <v>7</v>
      </c>
    </row>
    <row r="6" spans="2:27" s="3" customFormat="1" x14ac:dyDescent="0.3">
      <c r="B6" s="108" t="str">
        <f t="shared" si="0"/>
        <v>Programmeringscyclus :</v>
      </c>
      <c r="C6" s="109">
        <f t="shared" si="0"/>
        <v>0</v>
      </c>
      <c r="D6" s="109">
        <f t="shared" si="0"/>
        <v>0</v>
      </c>
      <c r="E6" s="110" t="s">
        <v>18</v>
      </c>
      <c r="F6" s="110"/>
      <c r="G6" s="110"/>
      <c r="H6" s="110"/>
      <c r="I6" s="111"/>
      <c r="K6" s="3" t="s">
        <v>8</v>
      </c>
      <c r="T6" s="3" t="s">
        <v>9</v>
      </c>
    </row>
    <row r="7" spans="2:27" s="3" customFormat="1" x14ac:dyDescent="0.3">
      <c r="B7" s="108" t="str">
        <f t="shared" si="0"/>
        <v>Jaar van de verantwoording:</v>
      </c>
      <c r="C7" s="109">
        <f t="shared" si="0"/>
        <v>0</v>
      </c>
      <c r="D7" s="109">
        <f t="shared" si="0"/>
        <v>0</v>
      </c>
      <c r="E7" s="110"/>
      <c r="F7" s="110"/>
      <c r="G7" s="110"/>
      <c r="H7" s="110"/>
      <c r="I7" s="111"/>
      <c r="K7" s="3" t="s">
        <v>10</v>
      </c>
      <c r="T7" s="3" t="s">
        <v>11</v>
      </c>
    </row>
    <row r="8" spans="2:27" s="3" customFormat="1" ht="15" thickBot="1" x14ac:dyDescent="0.35">
      <c r="B8" s="112" t="str">
        <f t="shared" si="0"/>
        <v>P.O nummer (Bestelbon - 4500XXXXXX):</v>
      </c>
      <c r="C8" s="113">
        <f t="shared" si="0"/>
        <v>0</v>
      </c>
      <c r="D8" s="113">
        <f t="shared" si="0"/>
        <v>0</v>
      </c>
      <c r="E8" s="114"/>
      <c r="F8" s="114"/>
      <c r="G8" s="114"/>
      <c r="H8" s="114"/>
      <c r="I8" s="115"/>
      <c r="K8" s="3" t="s">
        <v>12</v>
      </c>
      <c r="T8" s="3" t="s">
        <v>13</v>
      </c>
    </row>
    <row r="9" spans="2:27" s="3" customFormat="1" ht="4.95" customHeight="1" thickBot="1" x14ac:dyDescent="0.35"/>
    <row r="10" spans="2:27" s="3" customFormat="1" ht="15" thickBot="1" x14ac:dyDescent="0.35">
      <c r="B10" s="116" t="str">
        <f t="shared" ref="B10:C10" si="1">IF($I$2="FR",K10,T10)</f>
        <v>CYCLUS</v>
      </c>
      <c r="C10" s="117">
        <f t="shared" si="1"/>
        <v>0</v>
      </c>
      <c r="D10" s="4">
        <v>2022</v>
      </c>
      <c r="E10" s="4">
        <v>2023</v>
      </c>
      <c r="F10" s="4">
        <v>2024</v>
      </c>
      <c r="G10" s="4">
        <v>2025</v>
      </c>
      <c r="H10" s="4">
        <v>2026</v>
      </c>
      <c r="I10" s="4" t="str">
        <f>IF($I$2="FR",R10,AA10)</f>
        <v>TOTAAL</v>
      </c>
      <c r="K10" s="3" t="s">
        <v>14</v>
      </c>
      <c r="R10" s="3" t="s">
        <v>15</v>
      </c>
      <c r="T10" s="3" t="s">
        <v>16</v>
      </c>
      <c r="AA10" s="3" t="s">
        <v>17</v>
      </c>
    </row>
    <row r="11" spans="2:27" s="3" customFormat="1" ht="4.95" customHeight="1" thickBot="1" x14ac:dyDescent="0.35"/>
    <row r="12" spans="2:27" s="3" customFormat="1" ht="15" thickBot="1" x14ac:dyDescent="0.35">
      <c r="B12" s="118" t="str">
        <f t="shared" ref="B12:B18" si="2">IF($I$2="FR",K12,T12)</f>
        <v>INITIEEL BUDGET</v>
      </c>
      <c r="C12" s="5" t="str">
        <f t="shared" ref="C12:C18" si="3">IF($I$2="FR",L12,U12)</f>
        <v>Jaarlijkse schijven in het MB :</v>
      </c>
      <c r="D12" s="6">
        <v>0</v>
      </c>
      <c r="E12" s="6">
        <v>0</v>
      </c>
      <c r="F12" s="6">
        <v>0</v>
      </c>
      <c r="G12" s="6">
        <v>0</v>
      </c>
      <c r="H12" s="6">
        <v>0</v>
      </c>
      <c r="I12" s="7">
        <f t="shared" ref="I12:I17" si="4">SUM(D12+E12+F12+G12+H12)</f>
        <v>0</v>
      </c>
      <c r="K12" s="3" t="s">
        <v>188</v>
      </c>
      <c r="L12" s="3" t="s">
        <v>19</v>
      </c>
      <c r="T12" s="3" t="s">
        <v>189</v>
      </c>
      <c r="U12" s="3" t="s">
        <v>20</v>
      </c>
    </row>
    <row r="13" spans="2:27" s="3" customFormat="1" x14ac:dyDescent="0.3">
      <c r="B13" s="119">
        <f t="shared" si="2"/>
        <v>0</v>
      </c>
      <c r="C13" s="8" t="str">
        <f t="shared" si="3"/>
        <v>Directe kosten - Subsidie :</v>
      </c>
      <c r="D13" s="9">
        <v>0</v>
      </c>
      <c r="E13" s="9">
        <v>0</v>
      </c>
      <c r="F13" s="9">
        <v>0</v>
      </c>
      <c r="G13" s="9">
        <v>0</v>
      </c>
      <c r="H13" s="9">
        <v>0</v>
      </c>
      <c r="I13" s="10">
        <f t="shared" si="4"/>
        <v>0</v>
      </c>
      <c r="L13" s="3" t="s">
        <v>21</v>
      </c>
      <c r="U13" s="3" t="s">
        <v>22</v>
      </c>
    </row>
    <row r="14" spans="2:27" s="3" customFormat="1" x14ac:dyDescent="0.3">
      <c r="B14" s="119">
        <f t="shared" si="2"/>
        <v>0</v>
      </c>
      <c r="C14" s="11" t="str">
        <f t="shared" si="3"/>
        <v>Directe kosten - Eigen bijdrage :</v>
      </c>
      <c r="D14" s="12">
        <v>0</v>
      </c>
      <c r="E14" s="12">
        <v>0</v>
      </c>
      <c r="F14" s="12">
        <v>0</v>
      </c>
      <c r="G14" s="12">
        <v>0</v>
      </c>
      <c r="H14" s="12">
        <v>0</v>
      </c>
      <c r="I14" s="13">
        <f t="shared" si="4"/>
        <v>0</v>
      </c>
      <c r="L14" s="3" t="s">
        <v>23</v>
      </c>
      <c r="U14" s="3" t="s">
        <v>24</v>
      </c>
    </row>
    <row r="15" spans="2:27" s="3" customFormat="1" x14ac:dyDescent="0.3">
      <c r="B15" s="119">
        <f t="shared" si="2"/>
        <v>0</v>
      </c>
      <c r="C15" s="11" t="str">
        <f t="shared" si="3"/>
        <v>Structuurkosten (7% D.K.) :</v>
      </c>
      <c r="D15" s="12">
        <v>0</v>
      </c>
      <c r="E15" s="12">
        <v>0</v>
      </c>
      <c r="F15" s="12">
        <v>0</v>
      </c>
      <c r="G15" s="12">
        <v>0</v>
      </c>
      <c r="H15" s="12">
        <v>0</v>
      </c>
      <c r="I15" s="13">
        <f t="shared" si="4"/>
        <v>0</v>
      </c>
      <c r="L15" s="3" t="s">
        <v>25</v>
      </c>
      <c r="U15" s="3" t="s">
        <v>26</v>
      </c>
    </row>
    <row r="16" spans="2:27" s="3" customFormat="1" x14ac:dyDescent="0.3">
      <c r="B16" s="119">
        <f t="shared" si="2"/>
        <v>0</v>
      </c>
      <c r="C16" s="11" t="str">
        <f t="shared" si="3"/>
        <v>Administratiekosten :</v>
      </c>
      <c r="D16" s="12">
        <v>0</v>
      </c>
      <c r="E16" s="12">
        <v>0</v>
      </c>
      <c r="F16" s="12">
        <v>0</v>
      </c>
      <c r="G16" s="12">
        <v>0</v>
      </c>
      <c r="H16" s="12">
        <v>0</v>
      </c>
      <c r="I16" s="13">
        <f t="shared" si="4"/>
        <v>0</v>
      </c>
      <c r="L16" s="3" t="s">
        <v>27</v>
      </c>
      <c r="U16" s="3" t="s">
        <v>28</v>
      </c>
    </row>
    <row r="17" spans="2:26" s="3" customFormat="1" x14ac:dyDescent="0.3">
      <c r="B17" s="119">
        <f t="shared" si="2"/>
        <v>0</v>
      </c>
      <c r="C17" s="14" t="str">
        <f t="shared" si="3"/>
        <v>Algemeen budget :</v>
      </c>
      <c r="D17" s="15">
        <f>SUM(D13+D14+D15+D16)</f>
        <v>0</v>
      </c>
      <c r="E17" s="15">
        <f>SUM(E13+E14+E15+E16)</f>
        <v>0</v>
      </c>
      <c r="F17" s="15">
        <f>SUM(F13+F14+F15+F16)</f>
        <v>0</v>
      </c>
      <c r="G17" s="15">
        <f>SUM(G13+G14+G15+G16)</f>
        <v>0</v>
      </c>
      <c r="H17" s="15">
        <f>SUM(H13+H14+H15+H16)</f>
        <v>0</v>
      </c>
      <c r="I17" s="16">
        <f t="shared" si="4"/>
        <v>0</v>
      </c>
      <c r="L17" s="3" t="s">
        <v>29</v>
      </c>
      <c r="U17" s="3" t="s">
        <v>30</v>
      </c>
    </row>
    <row r="18" spans="2:26" s="3" customFormat="1" ht="15" thickBot="1" x14ac:dyDescent="0.35">
      <c r="B18" s="120">
        <f t="shared" si="2"/>
        <v>0</v>
      </c>
      <c r="C18" s="17" t="str">
        <f t="shared" si="3"/>
        <v>Algemeen gecumuleerd budget :</v>
      </c>
      <c r="D18" s="18">
        <f>D17</f>
        <v>0</v>
      </c>
      <c r="E18" s="18">
        <f>D18+E17</f>
        <v>0</v>
      </c>
      <c r="F18" s="18">
        <f>E18+F17</f>
        <v>0</v>
      </c>
      <c r="G18" s="18">
        <f>F18+G17</f>
        <v>0</v>
      </c>
      <c r="H18" s="18">
        <f>G18+H17</f>
        <v>0</v>
      </c>
      <c r="I18" s="19"/>
      <c r="L18" s="3" t="s">
        <v>31</v>
      </c>
      <c r="U18" s="3" t="s">
        <v>32</v>
      </c>
    </row>
    <row r="19" spans="2:26" s="3" customFormat="1" ht="4.95" customHeight="1" thickBot="1" x14ac:dyDescent="0.35">
      <c r="D19" s="21"/>
      <c r="E19" s="21"/>
      <c r="F19" s="21"/>
      <c r="G19" s="21"/>
      <c r="H19" s="21"/>
      <c r="I19" s="21"/>
    </row>
    <row r="20" spans="2:26" s="3" customFormat="1" x14ac:dyDescent="0.3">
      <c r="B20" s="121" t="str">
        <f t="shared" ref="B20:C22" si="5">IF($I$2="FR",K20,T20)</f>
        <v>UITGAVEN</v>
      </c>
      <c r="C20" s="22" t="str">
        <f t="shared" si="5"/>
        <v>Jaarlijkse uitgaven :</v>
      </c>
      <c r="D20" s="62">
        <v>0</v>
      </c>
      <c r="E20" s="62">
        <v>0</v>
      </c>
      <c r="F20" s="62">
        <v>0</v>
      </c>
      <c r="G20" s="62">
        <v>0</v>
      </c>
      <c r="H20" s="62">
        <v>0</v>
      </c>
      <c r="I20" s="24">
        <f t="shared" ref="I20:I22" si="6">SUM(D20+E20+F20+G20+H20)</f>
        <v>0</v>
      </c>
      <c r="K20" s="3" t="s">
        <v>33</v>
      </c>
      <c r="L20" s="3" t="s">
        <v>34</v>
      </c>
      <c r="T20" s="3" t="s">
        <v>35</v>
      </c>
      <c r="U20" s="3" t="s">
        <v>36</v>
      </c>
    </row>
    <row r="21" spans="2:26" s="3" customFormat="1" x14ac:dyDescent="0.3">
      <c r="B21" s="122">
        <f t="shared" si="5"/>
        <v>0</v>
      </c>
      <c r="C21" s="25" t="str">
        <f t="shared" si="5"/>
        <v>Bijkomende opbrengsten (B.O.) :</v>
      </c>
      <c r="D21" s="63">
        <v>0</v>
      </c>
      <c r="E21" s="63">
        <v>0</v>
      </c>
      <c r="F21" s="63">
        <v>0</v>
      </c>
      <c r="G21" s="63">
        <v>0</v>
      </c>
      <c r="H21" s="63">
        <v>0</v>
      </c>
      <c r="I21" s="13">
        <f t="shared" si="6"/>
        <v>0</v>
      </c>
      <c r="L21" s="3" t="s">
        <v>37</v>
      </c>
      <c r="U21" s="3" t="s">
        <v>38</v>
      </c>
    </row>
    <row r="22" spans="2:26" s="3" customFormat="1" ht="15" thickBot="1" x14ac:dyDescent="0.35">
      <c r="B22" s="123">
        <f t="shared" si="5"/>
        <v>0</v>
      </c>
      <c r="C22" s="27" t="str">
        <f t="shared" si="5"/>
        <v>Totale uitgaven met B.O. aftrek :</v>
      </c>
      <c r="D22" s="28">
        <f>D20-ABS(D21)</f>
        <v>0</v>
      </c>
      <c r="E22" s="28">
        <f t="shared" ref="E22:H22" si="7">E20-ABS(E21)</f>
        <v>0</v>
      </c>
      <c r="F22" s="28">
        <f t="shared" si="7"/>
        <v>0</v>
      </c>
      <c r="G22" s="28">
        <f t="shared" si="7"/>
        <v>0</v>
      </c>
      <c r="H22" s="28">
        <f t="shared" si="7"/>
        <v>0</v>
      </c>
      <c r="I22" s="29">
        <f t="shared" si="6"/>
        <v>0</v>
      </c>
      <c r="L22" s="3" t="s">
        <v>39</v>
      </c>
      <c r="U22" s="3" t="s">
        <v>40</v>
      </c>
    </row>
    <row r="23" spans="2:26" s="3" customFormat="1" ht="4.95" customHeight="1" thickBot="1" x14ac:dyDescent="0.35">
      <c r="D23" s="21"/>
      <c r="E23" s="21"/>
      <c r="F23" s="21"/>
      <c r="G23" s="21"/>
      <c r="H23" s="21"/>
      <c r="I23" s="21"/>
    </row>
    <row r="24" spans="2:26" s="3" customFormat="1" x14ac:dyDescent="0.3">
      <c r="B24" s="124" t="str">
        <f t="shared" ref="B24:C25" si="8">IF($I$2="FR",K24,T24)</f>
        <v>SALDO</v>
      </c>
      <c r="C24" s="22" t="str">
        <f t="shared" si="8"/>
        <v>Jaarlijks saldo :</v>
      </c>
      <c r="D24" s="23">
        <f>D17-D22</f>
        <v>0</v>
      </c>
      <c r="E24" s="23">
        <f t="shared" ref="E24:H24" si="9">E17-E22</f>
        <v>0</v>
      </c>
      <c r="F24" s="23">
        <f t="shared" si="9"/>
        <v>0</v>
      </c>
      <c r="G24" s="23">
        <f t="shared" si="9"/>
        <v>0</v>
      </c>
      <c r="H24" s="23">
        <f t="shared" si="9"/>
        <v>0</v>
      </c>
      <c r="I24" s="24">
        <f t="shared" ref="I24" si="10">SUM(D24+E24+F24+G24+H24)</f>
        <v>0</v>
      </c>
      <c r="K24" s="3" t="s">
        <v>41</v>
      </c>
      <c r="L24" s="3" t="s">
        <v>42</v>
      </c>
      <c r="T24" s="3" t="s">
        <v>43</v>
      </c>
      <c r="U24" s="3" t="s">
        <v>44</v>
      </c>
    </row>
    <row r="25" spans="2:26" s="3" customFormat="1" ht="15" thickBot="1" x14ac:dyDescent="0.35">
      <c r="B25" s="125">
        <f t="shared" si="8"/>
        <v>0</v>
      </c>
      <c r="C25" s="30" t="str">
        <f t="shared" si="8"/>
        <v>Gecumuleerd saldo :</v>
      </c>
      <c r="D25" s="31">
        <f>D24</f>
        <v>0</v>
      </c>
      <c r="E25" s="31">
        <f>D25+E24</f>
        <v>0</v>
      </c>
      <c r="F25" s="31">
        <f>E25+F24</f>
        <v>0</v>
      </c>
      <c r="G25" s="31">
        <f>F25+G24</f>
        <v>0</v>
      </c>
      <c r="H25" s="31">
        <f>G25+H24</f>
        <v>0</v>
      </c>
      <c r="I25" s="32"/>
      <c r="L25" s="3" t="s">
        <v>45</v>
      </c>
      <c r="U25" s="3" t="s">
        <v>46</v>
      </c>
    </row>
    <row r="26" spans="2:26" s="3" customFormat="1" ht="4.95" customHeight="1" thickBot="1" x14ac:dyDescent="0.35">
      <c r="D26" s="21"/>
      <c r="E26" s="21"/>
      <c r="F26" s="21"/>
      <c r="G26" s="21"/>
      <c r="H26" s="21"/>
      <c r="I26" s="21"/>
    </row>
    <row r="27" spans="2:26" s="3" customFormat="1" x14ac:dyDescent="0.3">
      <c r="B27" s="126" t="str">
        <f t="shared" ref="B27:C28" si="11">IF($I$2="FR",K27,T27)</f>
        <v>UITVOERING</v>
      </c>
      <c r="C27" s="22" t="str">
        <f t="shared" si="11"/>
        <v>Uitvoeringsgraad van de schijf :</v>
      </c>
      <c r="D27" s="33">
        <f>IF(D17=0,0,1-(D25/D17))</f>
        <v>0</v>
      </c>
      <c r="E27" s="33">
        <f t="shared" ref="E27:H27" si="12">IF(E17=0,0,1-(E25/E17))</f>
        <v>0</v>
      </c>
      <c r="F27" s="33">
        <f t="shared" si="12"/>
        <v>0</v>
      </c>
      <c r="G27" s="33">
        <f t="shared" si="12"/>
        <v>0</v>
      </c>
      <c r="H27" s="33">
        <f t="shared" si="12"/>
        <v>0</v>
      </c>
      <c r="I27" s="34">
        <f>IF(I17=0,0,1-(I24/I17))</f>
        <v>0</v>
      </c>
      <c r="K27" s="3" t="s">
        <v>47</v>
      </c>
      <c r="L27" s="3" t="s">
        <v>48</v>
      </c>
      <c r="T27" s="3" t="s">
        <v>49</v>
      </c>
      <c r="U27" s="3" t="s">
        <v>50</v>
      </c>
    </row>
    <row r="28" spans="2:26" s="3" customFormat="1" ht="15" thickBot="1" x14ac:dyDescent="0.35">
      <c r="B28" s="127">
        <f t="shared" si="11"/>
        <v>0</v>
      </c>
      <c r="C28" s="35" t="str">
        <f t="shared" si="11"/>
        <v>Saldo van de schijf :</v>
      </c>
      <c r="D28" s="36">
        <f>IF(D17=0,0,D25/D17)</f>
        <v>0</v>
      </c>
      <c r="E28" s="36">
        <f t="shared" ref="E28:F28" si="13">IF(E17=0,0,E25/E17)</f>
        <v>0</v>
      </c>
      <c r="F28" s="36">
        <f t="shared" si="13"/>
        <v>0</v>
      </c>
      <c r="G28" s="128"/>
      <c r="H28" s="129"/>
      <c r="I28" s="130"/>
      <c r="L28" s="3" t="s">
        <v>51</v>
      </c>
      <c r="U28" s="3" t="s">
        <v>52</v>
      </c>
    </row>
    <row r="29" spans="2:26" s="3" customFormat="1" ht="45" customHeight="1" x14ac:dyDescent="0.3"/>
    <row r="30" spans="2:26" s="3" customFormat="1" x14ac:dyDescent="0.3">
      <c r="B30" s="131" t="str">
        <f t="shared" ref="B30:H34" si="14">IF($I$2="FR",K30,T30)</f>
        <v>Herinnering - Voorwaarden van de vereffening :</v>
      </c>
      <c r="C30" s="131">
        <f t="shared" si="14"/>
        <v>0</v>
      </c>
      <c r="D30" s="131">
        <f t="shared" si="14"/>
        <v>0</v>
      </c>
      <c r="E30" s="131">
        <f t="shared" si="14"/>
        <v>0</v>
      </c>
      <c r="K30" s="3" t="s">
        <v>53</v>
      </c>
      <c r="T30" s="3" t="s">
        <v>54</v>
      </c>
    </row>
    <row r="31" spans="2:26" s="3" customFormat="1" x14ac:dyDescent="0.3">
      <c r="B31" s="93" t="str">
        <f t="shared" si="14"/>
        <v xml:space="preserve">1° Datum van indiening schuldvordering: </v>
      </c>
      <c r="C31" s="93">
        <f t="shared" si="14"/>
        <v>0</v>
      </c>
      <c r="D31" s="93">
        <f t="shared" si="14"/>
        <v>0</v>
      </c>
      <c r="E31" s="93">
        <f t="shared" si="14"/>
        <v>0</v>
      </c>
      <c r="F31" s="37" t="str">
        <f t="shared" si="14"/>
        <v>Na 15/01/24</v>
      </c>
      <c r="G31" s="37" t="str">
        <f t="shared" si="14"/>
        <v>Na 15/01/25</v>
      </c>
      <c r="H31" s="37" t="str">
        <f t="shared" si="14"/>
        <v>Na 15/01/26</v>
      </c>
      <c r="K31" s="3" t="s">
        <v>55</v>
      </c>
      <c r="O31" s="3" t="s">
        <v>56</v>
      </c>
      <c r="P31" s="3" t="s">
        <v>57</v>
      </c>
      <c r="Q31" s="3" t="s">
        <v>58</v>
      </c>
      <c r="T31" s="3" t="s">
        <v>59</v>
      </c>
      <c r="X31" s="3" t="s">
        <v>60</v>
      </c>
      <c r="Y31" s="3" t="s">
        <v>61</v>
      </c>
      <c r="Z31" s="3" t="s">
        <v>62</v>
      </c>
    </row>
    <row r="32" spans="2:26" s="3" customFormat="1" ht="14.4" customHeight="1" x14ac:dyDescent="0.3">
      <c r="B32" s="93" t="str">
        <f t="shared" si="14"/>
        <v>2° Beschikbaarheid van een financieel verslag :</v>
      </c>
      <c r="C32" s="93">
        <f t="shared" si="14"/>
        <v>0</v>
      </c>
      <c r="D32" s="93">
        <f t="shared" si="14"/>
        <v>0</v>
      </c>
      <c r="E32" s="93">
        <f t="shared" si="14"/>
        <v>0</v>
      </c>
      <c r="F32" s="37" t="str">
        <f t="shared" si="14"/>
        <v>Verslag 2022</v>
      </c>
      <c r="G32" s="37" t="str">
        <f t="shared" si="14"/>
        <v>Verslag 2023</v>
      </c>
      <c r="H32" s="37" t="str">
        <f t="shared" si="14"/>
        <v>Verslag 2024</v>
      </c>
      <c r="K32" s="3" t="s">
        <v>63</v>
      </c>
      <c r="O32" s="38" t="s">
        <v>64</v>
      </c>
      <c r="P32" s="38" t="s">
        <v>65</v>
      </c>
      <c r="Q32" s="3" t="s">
        <v>66</v>
      </c>
      <c r="T32" s="3" t="s">
        <v>67</v>
      </c>
      <c r="X32" s="38" t="s">
        <v>68</v>
      </c>
      <c r="Y32" s="3" t="s">
        <v>69</v>
      </c>
      <c r="Z32" s="3" t="s">
        <v>70</v>
      </c>
    </row>
    <row r="33" spans="2:26" s="3" customFormat="1" x14ac:dyDescent="0.3">
      <c r="B33" s="94" t="str">
        <f t="shared" si="14"/>
        <v>3° Niet besteed saldo van het programma met betrekking tot de laatste verantwoorde schijf :</v>
      </c>
      <c r="C33" s="95">
        <f t="shared" si="14"/>
        <v>0</v>
      </c>
      <c r="D33" s="95">
        <f t="shared" si="14"/>
        <v>0</v>
      </c>
      <c r="E33" s="96">
        <f t="shared" si="14"/>
        <v>0</v>
      </c>
      <c r="F33" s="37" t="str">
        <f t="shared" si="14"/>
        <v>Schijf 2022</v>
      </c>
      <c r="G33" s="37" t="str">
        <f t="shared" si="14"/>
        <v>Schijf 2023</v>
      </c>
      <c r="H33" s="37" t="str">
        <f t="shared" si="14"/>
        <v>Schijf 2024</v>
      </c>
      <c r="K33" s="3" t="s">
        <v>71</v>
      </c>
      <c r="O33" s="3" t="s">
        <v>72</v>
      </c>
      <c r="P33" s="3" t="s">
        <v>73</v>
      </c>
      <c r="Q33" s="3" t="s">
        <v>74</v>
      </c>
      <c r="T33" s="3" t="s">
        <v>75</v>
      </c>
      <c r="X33" s="3" t="s">
        <v>76</v>
      </c>
      <c r="Y33" s="3" t="s">
        <v>77</v>
      </c>
      <c r="Z33" s="3" t="s">
        <v>78</v>
      </c>
    </row>
    <row r="34" spans="2:26" s="3" customFormat="1" ht="14.4" customHeight="1" x14ac:dyDescent="0.3">
      <c r="B34" s="97">
        <f t="shared" si="14"/>
        <v>0</v>
      </c>
      <c r="C34" s="98">
        <f t="shared" si="14"/>
        <v>0</v>
      </c>
      <c r="D34" s="98">
        <f t="shared" si="14"/>
        <v>0</v>
      </c>
      <c r="E34" s="99">
        <f t="shared" si="14"/>
        <v>0</v>
      </c>
      <c r="F34" s="37" t="str">
        <f t="shared" si="14"/>
        <v>Saldo &lt; 50%</v>
      </c>
      <c r="G34" s="37" t="str">
        <f t="shared" si="14"/>
        <v>Saldo &lt; 25%</v>
      </c>
      <c r="H34" s="37" t="str">
        <f t="shared" si="14"/>
        <v>Saldo &lt; 25%</v>
      </c>
      <c r="O34" s="38" t="s">
        <v>79</v>
      </c>
      <c r="P34" s="3" t="s">
        <v>80</v>
      </c>
      <c r="Q34" s="3" t="s">
        <v>80</v>
      </c>
      <c r="X34" s="3" t="s">
        <v>81</v>
      </c>
      <c r="Y34" s="3" t="s">
        <v>82</v>
      </c>
      <c r="Z34" s="3" t="s">
        <v>82</v>
      </c>
    </row>
    <row r="35" spans="2:26" ht="15" thickBot="1" x14ac:dyDescent="0.35"/>
    <row r="36" spans="2:26" ht="28.2" customHeight="1" x14ac:dyDescent="0.3">
      <c r="B36" s="100" t="str">
        <f t="shared" ref="B36:B39" si="15">IF($I$2="FR",K36,T36)</f>
        <v>Art. 32, §3, 2° "Deel van het saldo van het programma dat het te verantwoorden minimum overschrijdt":</v>
      </c>
      <c r="C36" s="101"/>
      <c r="D36" s="50">
        <f>IF(D28&gt;0.5,(0.5-D28),0)</f>
        <v>0</v>
      </c>
      <c r="E36" s="50">
        <f>IF(E28&gt;0.25,(0.25-E28),0)</f>
        <v>0</v>
      </c>
      <c r="F36" s="50">
        <f>IF(F28&gt;0.25,(0.25-F28),0)</f>
        <v>0</v>
      </c>
      <c r="G36" s="40"/>
      <c r="H36" s="40"/>
      <c r="I36" s="41"/>
      <c r="K36" s="3" t="s">
        <v>85</v>
      </c>
      <c r="T36" s="3" t="s">
        <v>86</v>
      </c>
    </row>
    <row r="37" spans="2:26" x14ac:dyDescent="0.3">
      <c r="B37" s="102" t="str">
        <f t="shared" si="15"/>
        <v>1) Verlaging van het budget van het programma</v>
      </c>
      <c r="C37" s="103"/>
      <c r="D37" s="44">
        <f>SUM(D36*D17)</f>
        <v>0</v>
      </c>
      <c r="E37" s="44">
        <f t="shared" ref="E37:F37" si="16">SUM(E36*E17)</f>
        <v>0</v>
      </c>
      <c r="F37" s="44">
        <f t="shared" si="16"/>
        <v>0</v>
      </c>
      <c r="G37" s="45"/>
      <c r="H37" s="45"/>
      <c r="I37" s="46">
        <f>SUM(D37+E37+F37)</f>
        <v>0</v>
      </c>
      <c r="K37" t="s">
        <v>87</v>
      </c>
      <c r="T37" t="s">
        <v>90</v>
      </c>
    </row>
    <row r="38" spans="2:26" x14ac:dyDescent="0.3">
      <c r="B38" s="104" t="str">
        <f t="shared" si="15"/>
        <v>Aandeel subsidie / Eigen bijdrage</v>
      </c>
      <c r="C38" s="105"/>
      <c r="D38" s="39" t="str">
        <f>IF(D17=0,"",(D12/D17))</f>
        <v/>
      </c>
      <c r="E38" s="39" t="str">
        <f t="shared" ref="E38:F38" si="17">IF(E17=0,"",(E12/E17))</f>
        <v/>
      </c>
      <c r="F38" s="39" t="str">
        <f t="shared" si="17"/>
        <v/>
      </c>
      <c r="G38" s="42"/>
      <c r="H38" s="42"/>
      <c r="I38" s="43"/>
      <c r="K38" t="s">
        <v>88</v>
      </c>
      <c r="T38" t="s">
        <v>91</v>
      </c>
    </row>
    <row r="39" spans="2:26" ht="15" thickBot="1" x14ac:dyDescent="0.35">
      <c r="B39" s="106" t="str">
        <f t="shared" si="15"/>
        <v>2) Verlaging van het bedrag van het subsidie</v>
      </c>
      <c r="C39" s="107"/>
      <c r="D39" s="47" t="str">
        <f>IF(D38="","",(D38*D37))</f>
        <v/>
      </c>
      <c r="E39" s="47" t="str">
        <f t="shared" ref="E39:F39" si="18">IF(E38="","",(E38*E37))</f>
        <v/>
      </c>
      <c r="F39" s="47" t="str">
        <f t="shared" si="18"/>
        <v/>
      </c>
      <c r="G39" s="48"/>
      <c r="H39" s="48"/>
      <c r="I39" s="49">
        <f>SUM(D39:F39)</f>
        <v>0</v>
      </c>
      <c r="K39" t="s">
        <v>89</v>
      </c>
      <c r="T39" t="s">
        <v>92</v>
      </c>
    </row>
    <row r="40" spans="2:26" s="3" customFormat="1" ht="45" customHeight="1" x14ac:dyDescent="0.3"/>
    <row r="41" spans="2:26" ht="15" thickBot="1" x14ac:dyDescent="0.35"/>
    <row r="42" spans="2:26" s="3" customFormat="1" ht="15" thickBot="1" x14ac:dyDescent="0.35">
      <c r="B42" s="87" t="str">
        <f t="shared" ref="B42:C48" si="19">IF($I$2="FR",K42,T42)</f>
        <v>BUDGET TE VERANTWOORDEN</v>
      </c>
      <c r="C42" s="51" t="str">
        <f t="shared" si="19"/>
        <v>Jaarlijkse schijven met verlaging :</v>
      </c>
      <c r="D42" s="61">
        <f>IF(D39="",D12,D12)</f>
        <v>0</v>
      </c>
      <c r="E42" s="61">
        <f t="shared" ref="E42" si="20">IF(E39="",E12,E12)</f>
        <v>0</v>
      </c>
      <c r="F42" s="61">
        <f>IF(D39="",F12,F12+D39)</f>
        <v>0</v>
      </c>
      <c r="G42" s="61">
        <f t="shared" ref="G42:H42" si="21">IF(E39="",G12,G12+E39)</f>
        <v>0</v>
      </c>
      <c r="H42" s="61">
        <f t="shared" si="21"/>
        <v>0</v>
      </c>
      <c r="I42" s="52">
        <f t="shared" ref="I42:I47" si="22">SUM(D42+E42+F42+G42+H42)</f>
        <v>0</v>
      </c>
      <c r="K42" s="3" t="s">
        <v>93</v>
      </c>
      <c r="L42" s="3" t="s">
        <v>96</v>
      </c>
      <c r="T42" s="3" t="s">
        <v>94</v>
      </c>
      <c r="U42" s="3" t="s">
        <v>95</v>
      </c>
    </row>
    <row r="43" spans="2:26" s="3" customFormat="1" x14ac:dyDescent="0.3">
      <c r="B43" s="88">
        <f t="shared" si="19"/>
        <v>0</v>
      </c>
      <c r="C43" s="8" t="str">
        <f t="shared" si="19"/>
        <v>Directe kosten - Subsidie :</v>
      </c>
      <c r="D43" s="53">
        <f>IF(D$42=0,0,D13*(D$42/D$12))</f>
        <v>0</v>
      </c>
      <c r="E43" s="53">
        <f t="shared" ref="E43:H43" si="23">IF(E$42=0,0,E13*(E$42/E$12))</f>
        <v>0</v>
      </c>
      <c r="F43" s="53">
        <f t="shared" si="23"/>
        <v>0</v>
      </c>
      <c r="G43" s="53">
        <f t="shared" si="23"/>
        <v>0</v>
      </c>
      <c r="H43" s="53">
        <f t="shared" si="23"/>
        <v>0</v>
      </c>
      <c r="I43" s="10">
        <f t="shared" si="22"/>
        <v>0</v>
      </c>
      <c r="L43" s="3" t="s">
        <v>21</v>
      </c>
      <c r="U43" s="3" t="s">
        <v>22</v>
      </c>
    </row>
    <row r="44" spans="2:26" s="3" customFormat="1" x14ac:dyDescent="0.3">
      <c r="B44" s="88">
        <f t="shared" si="19"/>
        <v>0</v>
      </c>
      <c r="C44" s="11" t="str">
        <f t="shared" si="19"/>
        <v>Directe kosten - Eigen bijdrage :</v>
      </c>
      <c r="D44" s="26">
        <f t="shared" ref="D44:H44" si="24">IF(D$42=0,0,D14*(D$42/D$12))</f>
        <v>0</v>
      </c>
      <c r="E44" s="26">
        <f t="shared" si="24"/>
        <v>0</v>
      </c>
      <c r="F44" s="26">
        <f t="shared" si="24"/>
        <v>0</v>
      </c>
      <c r="G44" s="26">
        <f t="shared" si="24"/>
        <v>0</v>
      </c>
      <c r="H44" s="26">
        <f t="shared" si="24"/>
        <v>0</v>
      </c>
      <c r="I44" s="13">
        <f t="shared" si="22"/>
        <v>0</v>
      </c>
      <c r="L44" s="3" t="s">
        <v>23</v>
      </c>
      <c r="U44" s="3" t="s">
        <v>24</v>
      </c>
    </row>
    <row r="45" spans="2:26" s="3" customFormat="1" x14ac:dyDescent="0.3">
      <c r="B45" s="88">
        <f t="shared" si="19"/>
        <v>0</v>
      </c>
      <c r="C45" s="11" t="str">
        <f t="shared" si="19"/>
        <v>Structuurkosten (7% D.K.) :</v>
      </c>
      <c r="D45" s="26">
        <f t="shared" ref="D45:H45" si="25">IF(D$42=0,0,D15*(D$42/D$12))</f>
        <v>0</v>
      </c>
      <c r="E45" s="26">
        <f t="shared" si="25"/>
        <v>0</v>
      </c>
      <c r="F45" s="26">
        <f t="shared" si="25"/>
        <v>0</v>
      </c>
      <c r="G45" s="26">
        <f t="shared" si="25"/>
        <v>0</v>
      </c>
      <c r="H45" s="26">
        <f t="shared" si="25"/>
        <v>0</v>
      </c>
      <c r="I45" s="13">
        <f t="shared" si="22"/>
        <v>0</v>
      </c>
      <c r="L45" s="3" t="s">
        <v>25</v>
      </c>
      <c r="U45" s="3" t="s">
        <v>26</v>
      </c>
    </row>
    <row r="46" spans="2:26" s="3" customFormat="1" x14ac:dyDescent="0.3">
      <c r="B46" s="88">
        <f t="shared" si="19"/>
        <v>0</v>
      </c>
      <c r="C46" s="11" t="str">
        <f t="shared" si="19"/>
        <v>Administratiekosten :</v>
      </c>
      <c r="D46" s="26">
        <f t="shared" ref="D46:H46" si="26">IF(D$42=0,0,D16*(D$42/D$12))</f>
        <v>0</v>
      </c>
      <c r="E46" s="26">
        <f t="shared" si="26"/>
        <v>0</v>
      </c>
      <c r="F46" s="26">
        <f t="shared" si="26"/>
        <v>0</v>
      </c>
      <c r="G46" s="26">
        <f t="shared" si="26"/>
        <v>0</v>
      </c>
      <c r="H46" s="26">
        <f t="shared" si="26"/>
        <v>0</v>
      </c>
      <c r="I46" s="13">
        <f t="shared" si="22"/>
        <v>0</v>
      </c>
      <c r="L46" s="3" t="s">
        <v>27</v>
      </c>
      <c r="U46" s="3" t="s">
        <v>28</v>
      </c>
    </row>
    <row r="47" spans="2:26" s="3" customFormat="1" x14ac:dyDescent="0.3">
      <c r="B47" s="88">
        <f t="shared" si="19"/>
        <v>0</v>
      </c>
      <c r="C47" s="54" t="str">
        <f t="shared" si="19"/>
        <v>Algemeen budget :</v>
      </c>
      <c r="D47" s="55">
        <f>SUM(D43+D44+D45+D46)</f>
        <v>0</v>
      </c>
      <c r="E47" s="55">
        <f>SUM(E43+E44+E45+E46)</f>
        <v>0</v>
      </c>
      <c r="F47" s="55">
        <f>SUM(F43+F44+F45+F46)</f>
        <v>0</v>
      </c>
      <c r="G47" s="55">
        <f>SUM(G43+G44+G45+G46)</f>
        <v>0</v>
      </c>
      <c r="H47" s="55">
        <f>SUM(H43+H44+H45+H46)</f>
        <v>0</v>
      </c>
      <c r="I47" s="56">
        <f t="shared" si="22"/>
        <v>0</v>
      </c>
      <c r="L47" s="3" t="s">
        <v>29</v>
      </c>
      <c r="U47" s="3" t="s">
        <v>30</v>
      </c>
    </row>
    <row r="48" spans="2:26" s="3" customFormat="1" ht="15" thickBot="1" x14ac:dyDescent="0.35">
      <c r="B48" s="89">
        <f t="shared" si="19"/>
        <v>0</v>
      </c>
      <c r="C48" s="57" t="str">
        <f t="shared" si="19"/>
        <v>Algemeen gecumuleerd budget :</v>
      </c>
      <c r="D48" s="58">
        <f>D47</f>
        <v>0</v>
      </c>
      <c r="E48" s="58">
        <f>D48+E47</f>
        <v>0</v>
      </c>
      <c r="F48" s="58">
        <f>E48+F47</f>
        <v>0</v>
      </c>
      <c r="G48" s="58">
        <f>F48+G47</f>
        <v>0</v>
      </c>
      <c r="H48" s="58">
        <f>G48+H47</f>
        <v>0</v>
      </c>
      <c r="I48" s="59"/>
      <c r="L48" s="3" t="s">
        <v>31</v>
      </c>
      <c r="U48" s="3" t="s">
        <v>32</v>
      </c>
    </row>
    <row r="49" spans="2:20" ht="4.95" customHeight="1" thickBot="1" x14ac:dyDescent="0.35"/>
    <row r="50" spans="2:20" ht="15" thickBot="1" x14ac:dyDescent="0.35">
      <c r="B50" s="90" t="str">
        <f t="shared" ref="B50:I50" si="27">IF($I$2="FR",K50,T50)</f>
        <v>Art. 32, §3, 2° : "Deze verlaging van de schulvordering is onherroepelijk en betekent een vrijwillige verlaging van het budget van het programma en het bedrag van de subsidie"</v>
      </c>
      <c r="C50" s="91">
        <f t="shared" si="27"/>
        <v>0</v>
      </c>
      <c r="D50" s="91">
        <f t="shared" si="27"/>
        <v>0</v>
      </c>
      <c r="E50" s="91">
        <f t="shared" si="27"/>
        <v>0</v>
      </c>
      <c r="F50" s="91">
        <f t="shared" si="27"/>
        <v>0</v>
      </c>
      <c r="G50" s="91">
        <f t="shared" si="27"/>
        <v>0</v>
      </c>
      <c r="H50" s="91">
        <f t="shared" si="27"/>
        <v>0</v>
      </c>
      <c r="I50" s="92">
        <f t="shared" si="27"/>
        <v>0</v>
      </c>
      <c r="K50" s="60" t="s">
        <v>97</v>
      </c>
      <c r="T50" s="60" t="s">
        <v>98</v>
      </c>
    </row>
    <row r="51" spans="2:20" ht="4.95" customHeight="1" x14ac:dyDescent="0.3"/>
  </sheetData>
  <sheetProtection sheet="1" objects="1" scenarios="1"/>
  <mergeCells count="26">
    <mergeCell ref="B2:G2"/>
    <mergeCell ref="B4:I4"/>
    <mergeCell ref="B5:D5"/>
    <mergeCell ref="E5:I5"/>
    <mergeCell ref="B6:D6"/>
    <mergeCell ref="E6:I6"/>
    <mergeCell ref="B31:E31"/>
    <mergeCell ref="B7:D7"/>
    <mergeCell ref="E7:I7"/>
    <mergeCell ref="B8:D8"/>
    <mergeCell ref="E8:I8"/>
    <mergeCell ref="B10:C10"/>
    <mergeCell ref="B12:B18"/>
    <mergeCell ref="B20:B22"/>
    <mergeCell ref="B24:B25"/>
    <mergeCell ref="B27:B28"/>
    <mergeCell ref="G28:I28"/>
    <mergeCell ref="B30:E30"/>
    <mergeCell ref="B42:B48"/>
    <mergeCell ref="B50:I50"/>
    <mergeCell ref="B32:E32"/>
    <mergeCell ref="B33:E34"/>
    <mergeCell ref="B36:C36"/>
    <mergeCell ref="B37:C37"/>
    <mergeCell ref="B38:C38"/>
    <mergeCell ref="B39:C39"/>
  </mergeCells>
  <conditionalFormatting sqref="F42">
    <cfRule type="cellIs" dxfId="5" priority="3" operator="notEqual">
      <formula>$F$12</formula>
    </cfRule>
  </conditionalFormatting>
  <conditionalFormatting sqref="G42">
    <cfRule type="cellIs" dxfId="4" priority="2" operator="notEqual">
      <formula>$G$12</formula>
    </cfRule>
  </conditionalFormatting>
  <conditionalFormatting sqref="H42">
    <cfRule type="cellIs" dxfId="3" priority="1" operator="notEqual">
      <formula>$H$12</formula>
    </cfRule>
  </conditionalFormatting>
  <dataValidations count="1">
    <dataValidation type="list" allowBlank="1" showInputMessage="1" showErrorMessage="1" sqref="I2" xr:uid="{E493536F-6EAF-47F9-871D-48900D6F496D}">
      <formula1>$Q$4:$Q$5</formula1>
    </dataValidation>
  </dataValidations>
  <pageMargins left="0.25" right="0.25" top="0.75" bottom="0.75" header="0.3" footer="0.3"/>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52E29-28F2-4844-90BD-9B05F9DF97D4}">
  <sheetPr>
    <pageSetUpPr fitToPage="1"/>
  </sheetPr>
  <dimension ref="A1:AH56"/>
  <sheetViews>
    <sheetView showGridLines="0" zoomScaleNormal="100" workbookViewId="0">
      <pane ySplit="11" topLeftCell="A28" activePane="bottomLeft" state="frozen"/>
      <selection pane="bottomLeft" activeCell="X43" sqref="X43"/>
    </sheetView>
  </sheetViews>
  <sheetFormatPr baseColWidth="10" defaultColWidth="0" defaultRowHeight="14.4" zeroHeight="1" x14ac:dyDescent="0.3"/>
  <cols>
    <col min="1" max="1" width="1.77734375" customWidth="1"/>
    <col min="2" max="2" width="29.21875" customWidth="1"/>
    <col min="3" max="3" width="30.44140625" customWidth="1"/>
    <col min="4" max="10" width="16.5546875" customWidth="1"/>
    <col min="11" max="11" width="13" customWidth="1"/>
    <col min="12" max="12" width="1.77734375" customWidth="1"/>
    <col min="13" max="22" width="11.5546875" hidden="1"/>
    <col min="23" max="23" width="1.77734375" hidden="1"/>
    <col min="24" max="33" width="11.5546875" hidden="1"/>
    <col min="34" max="34" width="1.77734375" hidden="1"/>
    <col min="35" max="16384" width="11.5546875" hidden="1"/>
  </cols>
  <sheetData>
    <row r="1" spans="2:32" ht="4.95" customHeight="1" thickBot="1" x14ac:dyDescent="0.35"/>
    <row r="2" spans="2:32" ht="18" thickBot="1" x14ac:dyDescent="0.35">
      <c r="B2" s="132" t="str">
        <f t="shared" ref="B2:H2" si="0">IF($K$2="FR",M2,X2)</f>
        <v>UITGAVENSTAAT - SCHIJF 3</v>
      </c>
      <c r="C2" s="133">
        <f t="shared" si="0"/>
        <v>0</v>
      </c>
      <c r="D2" s="133">
        <f t="shared" si="0"/>
        <v>0</v>
      </c>
      <c r="E2" s="133">
        <f t="shared" si="0"/>
        <v>0</v>
      </c>
      <c r="F2" s="133">
        <f t="shared" si="0"/>
        <v>0</v>
      </c>
      <c r="G2" s="133">
        <f t="shared" si="0"/>
        <v>0</v>
      </c>
      <c r="H2" s="133">
        <f t="shared" si="0"/>
        <v>0</v>
      </c>
      <c r="I2" s="182" t="e">
        <f>IF($K$2="FR",V2,#REF!)</f>
        <v>#REF!</v>
      </c>
      <c r="J2" s="1" t="str">
        <f>IF($K$2="FR",U2,AF2)</f>
        <v>TAAL:</v>
      </c>
      <c r="K2" s="2" t="s">
        <v>0</v>
      </c>
      <c r="M2" t="s">
        <v>186</v>
      </c>
      <c r="U2" t="s">
        <v>1</v>
      </c>
      <c r="X2" t="s">
        <v>187</v>
      </c>
      <c r="AF2" t="s">
        <v>2</v>
      </c>
    </row>
    <row r="3" spans="2:32" ht="4.95" customHeight="1" thickBot="1" x14ac:dyDescent="0.35"/>
    <row r="4" spans="2:32" ht="15" thickBot="1" x14ac:dyDescent="0.35">
      <c r="B4" s="134" t="str">
        <f t="shared" ref="B4:H8" si="1">IF($K$2="FR",M4,X4)</f>
        <v>IDENTIFICATIE VAN DE NGA EN VAN HET PROGRAMMA</v>
      </c>
      <c r="C4" s="135">
        <f t="shared" si="1"/>
        <v>0</v>
      </c>
      <c r="D4" s="135">
        <f t="shared" si="1"/>
        <v>0</v>
      </c>
      <c r="E4" s="135">
        <f t="shared" si="1"/>
        <v>0</v>
      </c>
      <c r="F4" s="135">
        <f t="shared" si="1"/>
        <v>0</v>
      </c>
      <c r="G4" s="135">
        <f t="shared" si="1"/>
        <v>0</v>
      </c>
      <c r="H4" s="135">
        <f t="shared" si="1"/>
        <v>0</v>
      </c>
      <c r="I4" s="135" t="e">
        <f>IF($K$2="FR",#REF!,#REF!)</f>
        <v>#REF!</v>
      </c>
      <c r="J4" s="135">
        <f>IF($K$2="FR",#REF!,AF4)</f>
        <v>0</v>
      </c>
      <c r="K4" s="136">
        <f>IF($K$2="FR",V4,AG4)</f>
        <v>0</v>
      </c>
      <c r="M4" t="s">
        <v>3</v>
      </c>
      <c r="V4" t="s">
        <v>4</v>
      </c>
      <c r="X4" t="s">
        <v>5</v>
      </c>
    </row>
    <row r="5" spans="2:32" x14ac:dyDescent="0.3">
      <c r="B5" s="137" t="str">
        <f t="shared" si="1"/>
        <v>Naam van de NGA:</v>
      </c>
      <c r="C5" s="138"/>
      <c r="D5" s="183"/>
      <c r="E5" s="183"/>
      <c r="F5" s="183"/>
      <c r="G5" s="183"/>
      <c r="H5" s="183"/>
      <c r="I5" s="183"/>
      <c r="J5" s="183"/>
      <c r="K5" s="184"/>
      <c r="M5" t="s">
        <v>6</v>
      </c>
      <c r="V5" t="s">
        <v>0</v>
      </c>
      <c r="X5" t="s">
        <v>7</v>
      </c>
    </row>
    <row r="6" spans="2:32" x14ac:dyDescent="0.3">
      <c r="B6" s="108" t="str">
        <f t="shared" si="1"/>
        <v>Programmeringscyclus :</v>
      </c>
      <c r="C6" s="109"/>
      <c r="D6" s="176" t="s">
        <v>18</v>
      </c>
      <c r="E6" s="176"/>
      <c r="F6" s="176"/>
      <c r="G6" s="176"/>
      <c r="H6" s="176"/>
      <c r="I6" s="176"/>
      <c r="J6" s="176"/>
      <c r="K6" s="177"/>
      <c r="M6" t="s">
        <v>8</v>
      </c>
      <c r="X6" t="s">
        <v>9</v>
      </c>
    </row>
    <row r="7" spans="2:32" x14ac:dyDescent="0.3">
      <c r="B7" s="108" t="str">
        <f t="shared" si="1"/>
        <v>Jaar van de verantwoording:</v>
      </c>
      <c r="C7" s="109"/>
      <c r="D7" s="176"/>
      <c r="E7" s="176"/>
      <c r="F7" s="176"/>
      <c r="G7" s="176"/>
      <c r="H7" s="176"/>
      <c r="I7" s="176"/>
      <c r="J7" s="176"/>
      <c r="K7" s="177"/>
      <c r="M7" t="s">
        <v>10</v>
      </c>
      <c r="X7" t="s">
        <v>11</v>
      </c>
    </row>
    <row r="8" spans="2:32" ht="15" customHeight="1" thickBot="1" x14ac:dyDescent="0.35">
      <c r="B8" s="112" t="str">
        <f t="shared" si="1"/>
        <v>P.O nummer (Bestelbon - 4500XXXXXX):</v>
      </c>
      <c r="C8" s="113"/>
      <c r="D8" s="178"/>
      <c r="E8" s="178"/>
      <c r="F8" s="178"/>
      <c r="G8" s="178"/>
      <c r="H8" s="178"/>
      <c r="I8" s="178"/>
      <c r="J8" s="178"/>
      <c r="K8" s="179"/>
      <c r="M8" t="s">
        <v>12</v>
      </c>
      <c r="X8" t="s">
        <v>13</v>
      </c>
    </row>
    <row r="9" spans="2:32" ht="15" thickBot="1" x14ac:dyDescent="0.35"/>
    <row r="10" spans="2:32" ht="15" thickBot="1" x14ac:dyDescent="0.35">
      <c r="B10" s="116" t="str">
        <f>IF($K$2="FR",M10,X10)</f>
        <v>VERANTWOORDING</v>
      </c>
      <c r="C10" s="117">
        <f>IF($K$2="FR",N10,Y10)</f>
        <v>0</v>
      </c>
      <c r="D10" s="4" t="str">
        <f>IF($K$2="FR",O10,Z10)</f>
        <v>RAPPORT 2022</v>
      </c>
      <c r="E10" s="180" t="str">
        <f>IF($K$2="FR",R10,AC10)</f>
        <v>UITGAVENSTAAT 2023</v>
      </c>
      <c r="F10" s="181"/>
      <c r="G10" s="4" t="str">
        <f>IF($K$2="FR",T10,AE10)</f>
        <v>TOTAAL</v>
      </c>
      <c r="M10" t="s">
        <v>128</v>
      </c>
      <c r="O10" t="s">
        <v>123</v>
      </c>
      <c r="R10" t="s">
        <v>176</v>
      </c>
      <c r="T10" t="s">
        <v>15</v>
      </c>
      <c r="X10" t="s">
        <v>131</v>
      </c>
      <c r="Z10" t="s">
        <v>123</v>
      </c>
      <c r="AC10" t="s">
        <v>177</v>
      </c>
      <c r="AE10" t="s">
        <v>17</v>
      </c>
    </row>
    <row r="11" spans="2:32" ht="4.95" customHeight="1" thickBot="1" x14ac:dyDescent="0.35">
      <c r="D11" s="3"/>
      <c r="E11" s="3"/>
      <c r="F11" s="3"/>
      <c r="G11" s="3"/>
    </row>
    <row r="12" spans="2:32" ht="15" thickBot="1" x14ac:dyDescent="0.35">
      <c r="B12" s="118" t="str">
        <f t="shared" ref="B12:C18" si="2">IF($K$2="FR",M12,X12)</f>
        <v>INITIEEL BUDGET</v>
      </c>
      <c r="C12" s="5" t="str">
        <f t="shared" si="2"/>
        <v>Jaarlijkse schijven in het MB :</v>
      </c>
      <c r="D12" s="6">
        <v>0</v>
      </c>
      <c r="E12" s="166">
        <v>0</v>
      </c>
      <c r="F12" s="167"/>
      <c r="G12" s="7">
        <f>SUM(D12+E12)</f>
        <v>0</v>
      </c>
      <c r="M12" t="s">
        <v>188</v>
      </c>
      <c r="N12" t="s">
        <v>19</v>
      </c>
      <c r="X12" t="s">
        <v>189</v>
      </c>
      <c r="Y12" t="s">
        <v>20</v>
      </c>
    </row>
    <row r="13" spans="2:32" x14ac:dyDescent="0.3">
      <c r="B13" s="119">
        <f t="shared" si="2"/>
        <v>0</v>
      </c>
      <c r="C13" s="8" t="str">
        <f t="shared" si="2"/>
        <v>Directe kosten - Subsidie :</v>
      </c>
      <c r="D13" s="9">
        <v>0</v>
      </c>
      <c r="E13" s="168">
        <v>0</v>
      </c>
      <c r="F13" s="169"/>
      <c r="G13" s="10">
        <f t="shared" ref="G13:G17" si="3">SUM(D13+E13)</f>
        <v>0</v>
      </c>
      <c r="N13" t="s">
        <v>21</v>
      </c>
      <c r="Y13" t="s">
        <v>22</v>
      </c>
    </row>
    <row r="14" spans="2:32" x14ac:dyDescent="0.3">
      <c r="B14" s="119">
        <f t="shared" si="2"/>
        <v>0</v>
      </c>
      <c r="C14" s="11" t="str">
        <f t="shared" si="2"/>
        <v>Directe kosten - Eigen bijdrage :</v>
      </c>
      <c r="D14" s="12">
        <v>0</v>
      </c>
      <c r="E14" s="170">
        <v>0</v>
      </c>
      <c r="F14" s="171"/>
      <c r="G14" s="13">
        <f t="shared" si="3"/>
        <v>0</v>
      </c>
      <c r="N14" t="s">
        <v>23</v>
      </c>
      <c r="Y14" t="s">
        <v>24</v>
      </c>
    </row>
    <row r="15" spans="2:32" x14ac:dyDescent="0.3">
      <c r="B15" s="119">
        <f t="shared" si="2"/>
        <v>0</v>
      </c>
      <c r="C15" s="11" t="str">
        <f t="shared" si="2"/>
        <v>Structuurkosten (7% D.K.) :</v>
      </c>
      <c r="D15" s="12">
        <v>0</v>
      </c>
      <c r="E15" s="170">
        <v>0</v>
      </c>
      <c r="F15" s="171"/>
      <c r="G15" s="13">
        <f t="shared" si="3"/>
        <v>0</v>
      </c>
      <c r="N15" t="s">
        <v>25</v>
      </c>
      <c r="Y15" t="s">
        <v>26</v>
      </c>
    </row>
    <row r="16" spans="2:32" x14ac:dyDescent="0.3">
      <c r="B16" s="119">
        <f t="shared" si="2"/>
        <v>0</v>
      </c>
      <c r="C16" s="11" t="str">
        <f t="shared" si="2"/>
        <v>Administratiekosten :</v>
      </c>
      <c r="D16" s="12">
        <v>0</v>
      </c>
      <c r="E16" s="170">
        <v>0</v>
      </c>
      <c r="F16" s="171"/>
      <c r="G16" s="13">
        <f t="shared" si="3"/>
        <v>0</v>
      </c>
      <c r="N16" t="s">
        <v>27</v>
      </c>
      <c r="Y16" t="s">
        <v>28</v>
      </c>
    </row>
    <row r="17" spans="2:33" x14ac:dyDescent="0.3">
      <c r="B17" s="119">
        <f t="shared" si="2"/>
        <v>0</v>
      </c>
      <c r="C17" s="14" t="str">
        <f t="shared" si="2"/>
        <v>Algemeen budget :</v>
      </c>
      <c r="D17" s="15">
        <f>SUM(D13+D14+D15+D16)</f>
        <v>0</v>
      </c>
      <c r="E17" s="172">
        <f>SUM(E13+E14+E15+E16)</f>
        <v>0</v>
      </c>
      <c r="F17" s="173"/>
      <c r="G17" s="16">
        <f t="shared" si="3"/>
        <v>0</v>
      </c>
      <c r="N17" t="s">
        <v>29</v>
      </c>
      <c r="Y17" t="s">
        <v>30</v>
      </c>
    </row>
    <row r="18" spans="2:33" ht="15" thickBot="1" x14ac:dyDescent="0.35">
      <c r="B18" s="120">
        <f t="shared" si="2"/>
        <v>0</v>
      </c>
      <c r="C18" s="17" t="str">
        <f t="shared" si="2"/>
        <v>Algemeen gecumuleerd budget :</v>
      </c>
      <c r="D18" s="18">
        <f>D17</f>
        <v>0</v>
      </c>
      <c r="E18" s="174">
        <f>D18+E17</f>
        <v>0</v>
      </c>
      <c r="F18" s="175"/>
      <c r="G18" s="19"/>
      <c r="N18" t="s">
        <v>31</v>
      </c>
      <c r="Y18" t="s">
        <v>32</v>
      </c>
    </row>
    <row r="19" spans="2:33" ht="4.95" customHeight="1" x14ac:dyDescent="0.3">
      <c r="D19" s="21"/>
      <c r="E19" s="21"/>
      <c r="F19" s="21"/>
      <c r="G19" s="21"/>
    </row>
    <row r="20" spans="2:33" ht="14.4" customHeight="1" thickBot="1" x14ac:dyDescent="0.35">
      <c r="D20" s="21"/>
      <c r="E20" s="64" t="str">
        <f>IF($K$2="FR",R20,AC20)</f>
        <v>UITGAVEN 2023</v>
      </c>
      <c r="F20" s="65" t="str">
        <f>IF($K$2="FR",S20,AD20)</f>
        <v>UITGAVEN 2024*</v>
      </c>
      <c r="G20" s="21"/>
      <c r="R20" t="s">
        <v>101</v>
      </c>
      <c r="S20" t="s">
        <v>174</v>
      </c>
      <c r="AC20" t="s">
        <v>147</v>
      </c>
      <c r="AD20" t="s">
        <v>175</v>
      </c>
    </row>
    <row r="21" spans="2:33" ht="14.4" customHeight="1" x14ac:dyDescent="0.3">
      <c r="B21" s="121" t="str">
        <f t="shared" ref="B21:C23" si="4">IF($K$2="FR",M21,X21)</f>
        <v>UITGAVEN</v>
      </c>
      <c r="C21" s="22" t="str">
        <f t="shared" si="4"/>
        <v>Jaarlijkse uitgaven :</v>
      </c>
      <c r="D21" s="23">
        <f>D39</f>
        <v>0</v>
      </c>
      <c r="E21" s="23">
        <f>E39</f>
        <v>0</v>
      </c>
      <c r="F21" s="23">
        <f>F39</f>
        <v>0</v>
      </c>
      <c r="G21" s="24">
        <f>SUM(D21+E21+F21)</f>
        <v>0</v>
      </c>
      <c r="M21" t="s">
        <v>33</v>
      </c>
      <c r="N21" t="s">
        <v>34</v>
      </c>
      <c r="X21" t="s">
        <v>35</v>
      </c>
      <c r="Y21" t="s">
        <v>36</v>
      </c>
    </row>
    <row r="22" spans="2:33" ht="14.4" customHeight="1" x14ac:dyDescent="0.3">
      <c r="B22" s="122">
        <f t="shared" si="4"/>
        <v>0</v>
      </c>
      <c r="C22" s="25" t="str">
        <f t="shared" si="4"/>
        <v>Bijkomende opbrengsten (B.O.) :</v>
      </c>
      <c r="D22" s="63">
        <v>0</v>
      </c>
      <c r="E22" s="63">
        <v>0</v>
      </c>
      <c r="F22" s="63">
        <v>0</v>
      </c>
      <c r="G22" s="13">
        <f>SUM(D22+E22+F22)</f>
        <v>0</v>
      </c>
      <c r="N22" t="s">
        <v>37</v>
      </c>
      <c r="Y22" t="s">
        <v>38</v>
      </c>
    </row>
    <row r="23" spans="2:33" ht="14.4" customHeight="1" thickBot="1" x14ac:dyDescent="0.35">
      <c r="B23" s="123">
        <f t="shared" si="4"/>
        <v>0</v>
      </c>
      <c r="C23" s="27" t="str">
        <f t="shared" si="4"/>
        <v>Totale uitgaven met B.O. aftrek :</v>
      </c>
      <c r="D23" s="28">
        <f>D21-ABS(D22)</f>
        <v>0</v>
      </c>
      <c r="E23" s="156">
        <f>SUM((E21+F21)-(ABS(E22)+ABS(F22)))</f>
        <v>0</v>
      </c>
      <c r="F23" s="157"/>
      <c r="G23" s="29">
        <f t="shared" ref="G23" si="5">SUM(D23+E23)</f>
        <v>0</v>
      </c>
      <c r="N23" t="s">
        <v>39</v>
      </c>
      <c r="Y23" t="s">
        <v>40</v>
      </c>
    </row>
    <row r="24" spans="2:33" ht="4.95" customHeight="1" thickBot="1" x14ac:dyDescent="0.35">
      <c r="D24" s="21"/>
      <c r="E24" s="21"/>
      <c r="F24" s="21"/>
      <c r="G24" s="21"/>
    </row>
    <row r="25" spans="2:33" ht="14.4" customHeight="1" x14ac:dyDescent="0.3">
      <c r="B25" s="124" t="str">
        <f>IF($K$2="FR",M25,X25)</f>
        <v>SALDO</v>
      </c>
      <c r="C25" s="22" t="str">
        <f>IF($K$2="FR",N25,Y25)</f>
        <v>Jaarlijks saldo :</v>
      </c>
      <c r="D25" s="23">
        <f>D17-D23</f>
        <v>0</v>
      </c>
      <c r="E25" s="158">
        <f t="shared" ref="E25" si="6">E17-E23</f>
        <v>0</v>
      </c>
      <c r="F25" s="159"/>
      <c r="G25" s="24">
        <f t="shared" ref="G25" si="7">SUM(D25+E25)</f>
        <v>0</v>
      </c>
      <c r="M25" t="s">
        <v>41</v>
      </c>
      <c r="N25" t="s">
        <v>42</v>
      </c>
      <c r="X25" t="s">
        <v>43</v>
      </c>
      <c r="Y25" t="s">
        <v>44</v>
      </c>
    </row>
    <row r="26" spans="2:33" ht="15" thickBot="1" x14ac:dyDescent="0.35">
      <c r="B26" s="125">
        <f>IF($K$2="FR",M26,X26)</f>
        <v>0</v>
      </c>
      <c r="C26" s="30" t="str">
        <f>IF($K$2="FR",N26,Y26)</f>
        <v>Gecumuleerd saldo :</v>
      </c>
      <c r="D26" s="31">
        <f>D25</f>
        <v>0</v>
      </c>
      <c r="E26" s="160">
        <f>D26+E25</f>
        <v>0</v>
      </c>
      <c r="F26" s="161"/>
      <c r="G26" s="32"/>
      <c r="N26" t="s">
        <v>45</v>
      </c>
      <c r="Y26" t="s">
        <v>46</v>
      </c>
    </row>
    <row r="27" spans="2:33" ht="4.95" customHeight="1" thickBot="1" x14ac:dyDescent="0.35">
      <c r="D27" s="21"/>
      <c r="E27" s="21"/>
      <c r="F27" s="21"/>
      <c r="G27" s="21"/>
    </row>
    <row r="28" spans="2:33" x14ac:dyDescent="0.3">
      <c r="B28" s="126" t="str">
        <f>IF($K$2="FR",M28,X28)</f>
        <v>UITVOERING</v>
      </c>
      <c r="C28" s="22" t="str">
        <f>IF($K$2="FR",N28,Y28)</f>
        <v>Uitvoeringsgraad van de schijf :</v>
      </c>
      <c r="D28" s="33">
        <f>IF(D17=0,0,1-(D26/D17))</f>
        <v>0</v>
      </c>
      <c r="E28" s="162">
        <f t="shared" ref="E28" si="8">IF(E17=0,0,1-(E26/E17))</f>
        <v>0</v>
      </c>
      <c r="F28" s="163"/>
      <c r="G28" s="34">
        <f>IF(G17=0,0,1-(G25/G17))</f>
        <v>0</v>
      </c>
      <c r="M28" t="s">
        <v>47</v>
      </c>
      <c r="N28" t="s">
        <v>48</v>
      </c>
      <c r="X28" t="s">
        <v>49</v>
      </c>
      <c r="Y28" t="s">
        <v>50</v>
      </c>
    </row>
    <row r="29" spans="2:33" ht="15" thickBot="1" x14ac:dyDescent="0.35">
      <c r="B29" s="127">
        <f>IF($K$2="FR",M29,X29)</f>
        <v>0</v>
      </c>
      <c r="C29" s="35" t="str">
        <f>IF($K$2="FR",N29,Y29)</f>
        <v>Saldo van de schijf :</v>
      </c>
      <c r="D29" s="36">
        <f>IF(D17=0,0,D26/D17)</f>
        <v>0</v>
      </c>
      <c r="E29" s="164">
        <f t="shared" ref="E29" si="9">IF(E17=0,0,E26/E17)</f>
        <v>0</v>
      </c>
      <c r="F29" s="165"/>
      <c r="G29" s="76"/>
      <c r="N29" t="s">
        <v>51</v>
      </c>
      <c r="Y29" t="s">
        <v>52</v>
      </c>
    </row>
    <row r="30" spans="2:33" ht="15" thickBot="1" x14ac:dyDescent="0.35"/>
    <row r="31" spans="2:33" ht="15" thickBot="1" x14ac:dyDescent="0.35">
      <c r="B31" s="142" t="str">
        <f t="shared" ref="B31" si="10">IF($K$2="FR",M31,X31)</f>
        <v>GLOBALE OPVOLGING VAN DE BUDGETTAIRE UITVOERING - VOORAFGAANDE VOORSTELLING</v>
      </c>
      <c r="C31" s="143"/>
      <c r="D31" s="143"/>
      <c r="E31" s="143"/>
      <c r="F31" s="143"/>
      <c r="G31" s="143"/>
      <c r="H31" s="143"/>
      <c r="I31" s="144"/>
      <c r="M31" t="s">
        <v>129</v>
      </c>
      <c r="X31" t="s">
        <v>144</v>
      </c>
    </row>
    <row r="32" spans="2:33" x14ac:dyDescent="0.3">
      <c r="B32" s="150" t="str">
        <f>IF($K$2="FR",M32,X32)</f>
        <v>RUBRIEKEN</v>
      </c>
      <c r="C32" s="152" t="str">
        <f>IF($K$2="FR",N32,Y32)</f>
        <v>INITIEEL BUDGET</v>
      </c>
      <c r="D32" s="152" t="str">
        <f>IF($K$2="FR",O32,Z32)</f>
        <v>UITGAVEN 2022</v>
      </c>
      <c r="E32" s="152" t="str">
        <f>IF($K$2="FR",R32,AC32)</f>
        <v>UITGAVENSTAAT</v>
      </c>
      <c r="F32" s="152"/>
      <c r="G32" s="152" t="str">
        <f>IF($K$2="FR",T32,AE32)</f>
        <v>TOTALE UITGAVEN</v>
      </c>
      <c r="H32" s="152" t="str">
        <f>IF($K$2="FR",U32,AF32)</f>
        <v>SALDO</v>
      </c>
      <c r="I32" s="154" t="str">
        <f>IF($K$2="FR",V32,AG32)</f>
        <v>UITVOERING</v>
      </c>
      <c r="M32" t="s">
        <v>99</v>
      </c>
      <c r="N32" t="s">
        <v>188</v>
      </c>
      <c r="O32" t="s">
        <v>100</v>
      </c>
      <c r="R32" t="s">
        <v>104</v>
      </c>
      <c r="T32" t="s">
        <v>105</v>
      </c>
      <c r="U32" t="s">
        <v>41</v>
      </c>
      <c r="V32" t="s">
        <v>47</v>
      </c>
      <c r="X32" t="s">
        <v>145</v>
      </c>
      <c r="Y32" t="s">
        <v>189</v>
      </c>
      <c r="Z32" t="s">
        <v>146</v>
      </c>
      <c r="AC32" t="s">
        <v>149</v>
      </c>
      <c r="AE32" t="s">
        <v>152</v>
      </c>
      <c r="AF32" t="s">
        <v>43</v>
      </c>
      <c r="AG32" t="s">
        <v>49</v>
      </c>
    </row>
    <row r="33" spans="2:30" ht="15" thickBot="1" x14ac:dyDescent="0.35">
      <c r="B33" s="151"/>
      <c r="C33" s="153"/>
      <c r="D33" s="153"/>
      <c r="E33" s="64" t="str">
        <f>IF($K$2="FR",R33,AC33)</f>
        <v>UITGAVEN 2023</v>
      </c>
      <c r="F33" s="65" t="str">
        <f>IF($K$2="FR",S33,AD33)</f>
        <v>UITGAVEN 2024*</v>
      </c>
      <c r="G33" s="153"/>
      <c r="H33" s="153"/>
      <c r="I33" s="155"/>
      <c r="R33" t="s">
        <v>101</v>
      </c>
      <c r="S33" t="s">
        <v>174</v>
      </c>
      <c r="AC33" t="s">
        <v>147</v>
      </c>
      <c r="AD33" t="s">
        <v>175</v>
      </c>
    </row>
    <row r="34" spans="2:30" x14ac:dyDescent="0.3">
      <c r="B34" s="66" t="str">
        <f t="shared" ref="B34:B39" si="11">IF($K$2="FR",M34,X34)</f>
        <v>TOTAAL OPERATIONELE KOSTEN</v>
      </c>
      <c r="C34" s="73"/>
      <c r="D34" s="73"/>
      <c r="E34" s="73"/>
      <c r="F34" s="73"/>
      <c r="G34" s="68">
        <f>SUM(D34+E34+F34)</f>
        <v>0</v>
      </c>
      <c r="H34" s="68">
        <f>SUM(C34-G34)</f>
        <v>0</v>
      </c>
      <c r="I34" s="70" t="str">
        <f t="shared" ref="I34:I39" si="12">IF(C34=0,"",(G34/C34))</f>
        <v/>
      </c>
      <c r="M34" t="s">
        <v>106</v>
      </c>
      <c r="X34" t="s">
        <v>153</v>
      </c>
    </row>
    <row r="35" spans="2:30" x14ac:dyDescent="0.3">
      <c r="B35" s="67" t="str">
        <f t="shared" si="11"/>
        <v>TOTAAL BEHEERSKOSTEN</v>
      </c>
      <c r="C35" s="74"/>
      <c r="D35" s="74"/>
      <c r="E35" s="74"/>
      <c r="F35" s="74"/>
      <c r="G35" s="69">
        <f>SUM(D35+E35+F35)</f>
        <v>0</v>
      </c>
      <c r="H35" s="69">
        <f>SUM(C35-G35)</f>
        <v>0</v>
      </c>
      <c r="I35" s="71" t="str">
        <f t="shared" si="12"/>
        <v/>
      </c>
      <c r="M35" t="s">
        <v>107</v>
      </c>
      <c r="X35" t="s">
        <v>154</v>
      </c>
    </row>
    <row r="36" spans="2:30" x14ac:dyDescent="0.3">
      <c r="B36" s="83" t="str">
        <f t="shared" si="11"/>
        <v>TOTAAL DIRECTE KOSTEN</v>
      </c>
      <c r="C36" s="78">
        <f>SUM(C34+C35)</f>
        <v>0</v>
      </c>
      <c r="D36" s="78">
        <f t="shared" ref="D36:H36" si="13">SUM(D34+D35)</f>
        <v>0</v>
      </c>
      <c r="E36" s="78">
        <f t="shared" si="13"/>
        <v>0</v>
      </c>
      <c r="F36" s="78">
        <f t="shared" si="13"/>
        <v>0</v>
      </c>
      <c r="G36" s="78">
        <f t="shared" si="13"/>
        <v>0</v>
      </c>
      <c r="H36" s="78">
        <f t="shared" si="13"/>
        <v>0</v>
      </c>
      <c r="I36" s="79" t="str">
        <f t="shared" si="12"/>
        <v/>
      </c>
      <c r="M36" t="s">
        <v>108</v>
      </c>
      <c r="X36" t="s">
        <v>155</v>
      </c>
    </row>
    <row r="37" spans="2:30" x14ac:dyDescent="0.3">
      <c r="B37" s="67" t="str">
        <f t="shared" si="11"/>
        <v>TOTAAL ADMINISTRATIEKOSTEN</v>
      </c>
      <c r="C37" s="74"/>
      <c r="D37" s="74"/>
      <c r="E37" s="74"/>
      <c r="F37" s="74"/>
      <c r="G37" s="69">
        <f t="shared" ref="G37:G38" si="14">SUM(D37+E37+F37)</f>
        <v>0</v>
      </c>
      <c r="H37" s="69">
        <f>SUM(C37-G37)</f>
        <v>0</v>
      </c>
      <c r="I37" s="71" t="str">
        <f t="shared" si="12"/>
        <v/>
      </c>
      <c r="M37" t="s">
        <v>110</v>
      </c>
      <c r="X37" t="s">
        <v>156</v>
      </c>
    </row>
    <row r="38" spans="2:30" x14ac:dyDescent="0.3">
      <c r="B38" s="77" t="str">
        <f t="shared" si="11"/>
        <v>TOTAAL STRUCTUURKOSTEN</v>
      </c>
      <c r="C38" s="74"/>
      <c r="D38" s="74"/>
      <c r="E38" s="74"/>
      <c r="F38" s="74"/>
      <c r="G38" s="69">
        <f t="shared" si="14"/>
        <v>0</v>
      </c>
      <c r="H38" s="69">
        <f>SUM(C38-G38)</f>
        <v>0</v>
      </c>
      <c r="I38" s="71" t="str">
        <f t="shared" si="12"/>
        <v/>
      </c>
      <c r="M38" t="s">
        <v>109</v>
      </c>
      <c r="X38" t="s">
        <v>157</v>
      </c>
    </row>
    <row r="39" spans="2:30" ht="15" thickBot="1" x14ac:dyDescent="0.35">
      <c r="B39" s="82" t="str">
        <f t="shared" si="11"/>
        <v>TOTAAL PROGRAMMA</v>
      </c>
      <c r="C39" s="80">
        <f>SUM(C36+C37+C38)</f>
        <v>0</v>
      </c>
      <c r="D39" s="80">
        <f t="shared" ref="D39:H39" si="15">SUM(D36+D37+D38)</f>
        <v>0</v>
      </c>
      <c r="E39" s="80">
        <f t="shared" si="15"/>
        <v>0</v>
      </c>
      <c r="F39" s="80">
        <f t="shared" si="15"/>
        <v>0</v>
      </c>
      <c r="G39" s="80">
        <f t="shared" si="15"/>
        <v>0</v>
      </c>
      <c r="H39" s="80">
        <f t="shared" si="15"/>
        <v>0</v>
      </c>
      <c r="I39" s="81" t="str">
        <f t="shared" si="12"/>
        <v/>
      </c>
      <c r="J39" s="84"/>
      <c r="K39" s="84"/>
      <c r="M39" t="s">
        <v>111</v>
      </c>
      <c r="X39" t="s">
        <v>158</v>
      </c>
    </row>
    <row r="40" spans="2:30" x14ac:dyDescent="0.3">
      <c r="H40" s="145" t="str">
        <f>IF($K$2="FR",S40,AD40)</f>
        <v>* Stopgezet op de datum van invoering van de uitgavenstaat</v>
      </c>
      <c r="I40" s="145"/>
      <c r="J40" s="146"/>
      <c r="K40" s="146"/>
      <c r="S40" t="s">
        <v>113</v>
      </c>
      <c r="AD40" t="s">
        <v>159</v>
      </c>
    </row>
    <row r="41" spans="2:30" x14ac:dyDescent="0.3"/>
    <row r="42" spans="2:30" x14ac:dyDescent="0.3">
      <c r="B42" s="147" t="str">
        <f t="shared" ref="B42:K44" si="16">IF($K$2="FR",M42,X42)</f>
        <v>Conform Art. 32, §3, 1°, moet de uitgavenstaat aantonen dat het niet bestede saldo van het programma lager is dan 25% van de laatste uitbetaalde schijf (2023).</v>
      </c>
      <c r="C42" s="147">
        <f t="shared" si="16"/>
        <v>0</v>
      </c>
      <c r="D42" s="147">
        <f t="shared" si="16"/>
        <v>0</v>
      </c>
      <c r="E42" s="147">
        <f t="shared" si="16"/>
        <v>0</v>
      </c>
      <c r="F42" s="147">
        <f t="shared" si="16"/>
        <v>0</v>
      </c>
      <c r="G42" s="147">
        <f t="shared" si="16"/>
        <v>0</v>
      </c>
      <c r="H42" s="147">
        <f t="shared" si="16"/>
        <v>0</v>
      </c>
      <c r="I42" s="147">
        <f t="shared" si="16"/>
        <v>0</v>
      </c>
      <c r="J42" s="147">
        <f t="shared" si="16"/>
        <v>0</v>
      </c>
      <c r="K42" s="147">
        <f t="shared" si="16"/>
        <v>0</v>
      </c>
      <c r="M42" t="s">
        <v>180</v>
      </c>
      <c r="X42" t="s">
        <v>181</v>
      </c>
    </row>
    <row r="43" spans="2:30" ht="43.2" customHeight="1" x14ac:dyDescent="0.3">
      <c r="B43" s="147" t="str">
        <f t="shared" si="16"/>
        <v>Deze uitgavenstaat inclusief de voorafgaande voorstelling van de uitgaven voor de jaren 2023 en 2024, wordt stopgezet op de datum van voorlegging van de schuldvordering die er wordt aan toegevoegd. De uitgaven 2023 zullen gestaafd worden in het Financieel Verantwoordingsrapport voor het jaar 2023, zoals verwacht op 30 juni van het jaar 2024. De totale uitgaven voor 2023 die in dit rapport worden aangegeven, zullen dus in geen geval lager zijn dan wat in de uitgavenstaat werd aangegeven.</v>
      </c>
      <c r="C43" s="147">
        <f t="shared" si="16"/>
        <v>0</v>
      </c>
      <c r="D43" s="147">
        <f t="shared" si="16"/>
        <v>0</v>
      </c>
      <c r="E43" s="147">
        <f t="shared" si="16"/>
        <v>0</v>
      </c>
      <c r="F43" s="147">
        <f t="shared" si="16"/>
        <v>0</v>
      </c>
      <c r="G43" s="147">
        <f t="shared" si="16"/>
        <v>0</v>
      </c>
      <c r="H43" s="147">
        <f t="shared" si="16"/>
        <v>0</v>
      </c>
      <c r="I43" s="147">
        <f t="shared" si="16"/>
        <v>0</v>
      </c>
      <c r="J43" s="147">
        <f t="shared" si="16"/>
        <v>0</v>
      </c>
      <c r="K43" s="147">
        <f t="shared" si="16"/>
        <v>0</v>
      </c>
      <c r="M43" t="s">
        <v>178</v>
      </c>
      <c r="X43" t="s">
        <v>179</v>
      </c>
    </row>
    <row r="44" spans="2:30" x14ac:dyDescent="0.3">
      <c r="B44" s="147" t="str">
        <f t="shared" si="16"/>
        <v>Het eenvoudigweg overdragen van bedragen aan lokale partners wordt niet als uitgave beschouwd in de uitgavenstaat.</v>
      </c>
      <c r="C44" s="147">
        <f t="shared" si="16"/>
        <v>0</v>
      </c>
      <c r="D44" s="147">
        <f t="shared" si="16"/>
        <v>0</v>
      </c>
      <c r="E44" s="147">
        <f t="shared" si="16"/>
        <v>0</v>
      </c>
      <c r="F44" s="147">
        <f t="shared" si="16"/>
        <v>0</v>
      </c>
      <c r="G44" s="147">
        <f t="shared" si="16"/>
        <v>0</v>
      </c>
      <c r="H44" s="147">
        <f t="shared" si="16"/>
        <v>0</v>
      </c>
      <c r="I44" s="147">
        <f t="shared" si="16"/>
        <v>0</v>
      </c>
      <c r="J44" s="147">
        <f t="shared" si="16"/>
        <v>0</v>
      </c>
      <c r="K44" s="147">
        <f t="shared" si="16"/>
        <v>0</v>
      </c>
      <c r="M44" t="s">
        <v>115</v>
      </c>
      <c r="X44" t="s">
        <v>133</v>
      </c>
    </row>
    <row r="45" spans="2:30" x14ac:dyDescent="0.3"/>
    <row r="46" spans="2:30" ht="28.2" customHeight="1" x14ac:dyDescent="0.3">
      <c r="B46" s="148" t="str">
        <f>IF($K$2="FR",M46,X46)</f>
        <v>In beschouwing genomen dat het laatste financieel verantwoordingsrapport een niet besteed saldo van het programma voorlegt dat hoger is dan 50% van de laatste verantwoorde schijf (2022), maakt de actuele uitgavenstaat het mogelijk om een uitgaveniveau aan te tonen waarbij het niet bestede saldo van het programma lager is dan 25% van de laatste uitbetaalde schijf aan het programma (2023).</v>
      </c>
      <c r="C46" s="148"/>
      <c r="D46" s="148"/>
      <c r="E46" s="148"/>
      <c r="F46" s="148"/>
      <c r="G46" s="148"/>
      <c r="H46" s="148"/>
      <c r="I46" s="148"/>
      <c r="J46" s="148"/>
      <c r="K46" s="148"/>
      <c r="M46" t="s">
        <v>182</v>
      </c>
      <c r="X46" t="s">
        <v>184</v>
      </c>
    </row>
    <row r="47" spans="2:30" x14ac:dyDescent="0.3">
      <c r="B47" s="72" t="str">
        <f t="shared" ref="B47" si="17">IF($K$2="FR",M47,X47)</f>
        <v xml:space="preserve">In dit kader en op basis van de bijgevoegde Schuldvordering, </v>
      </c>
      <c r="C47" s="72"/>
      <c r="D47" s="149" t="str">
        <f>IF($K$2="FR",P47,AA47)</f>
        <v xml:space="preserve">[invoegen naam van de organisatie] </v>
      </c>
      <c r="E47" s="149"/>
      <c r="F47" s="149"/>
      <c r="G47" s="72" t="str">
        <f t="shared" ref="G47" si="18">IF($K$2="FR",R47,AC47)</f>
        <v>vraagt de integrale betaling van de schijf van de subsidie (2024).</v>
      </c>
      <c r="H47" s="72"/>
      <c r="I47" s="72"/>
      <c r="J47" s="72"/>
      <c r="M47" t="s">
        <v>117</v>
      </c>
      <c r="P47" t="s">
        <v>118</v>
      </c>
      <c r="R47" t="s">
        <v>183</v>
      </c>
      <c r="X47" t="s">
        <v>138</v>
      </c>
      <c r="AA47" t="s">
        <v>139</v>
      </c>
      <c r="AC47" t="s">
        <v>185</v>
      </c>
    </row>
    <row r="48" spans="2:30" x14ac:dyDescent="0.3"/>
    <row r="49" spans="2:27" x14ac:dyDescent="0.3"/>
    <row r="50" spans="2:27" x14ac:dyDescent="0.3">
      <c r="B50" t="str">
        <f t="shared" ref="B50" si="19">IF($K$2="FR",M50,X50)</f>
        <v>DATUM</v>
      </c>
      <c r="C50" s="75"/>
      <c r="E50" t="str">
        <f t="shared" ref="E50" si="20">IF($K$2="FR",P50,AA50)</f>
        <v>VOOR ECHT EN WAAR VERKLAARD</v>
      </c>
      <c r="M50" t="s">
        <v>120</v>
      </c>
      <c r="P50" t="s">
        <v>121</v>
      </c>
      <c r="X50" t="s">
        <v>141</v>
      </c>
      <c r="AA50" t="s">
        <v>142</v>
      </c>
    </row>
    <row r="51" spans="2:27" x14ac:dyDescent="0.3"/>
    <row r="52" spans="2:27" x14ac:dyDescent="0.3"/>
    <row r="53" spans="2:27" x14ac:dyDescent="0.3"/>
    <row r="54" spans="2:27" x14ac:dyDescent="0.3"/>
    <row r="55" spans="2:27" x14ac:dyDescent="0.3">
      <c r="E55" s="141" t="str">
        <f t="shared" ref="E55" si="21">IF($K$2="FR",P55,AA55)</f>
        <v>[NAAM en VOORNAAM van natuurlijke persoon die gemachtigd is om in naam van de erkende organisatie te ondertekenen]</v>
      </c>
      <c r="F55" s="141"/>
      <c r="G55" s="141"/>
      <c r="H55" s="141"/>
      <c r="I55" s="141"/>
      <c r="J55" s="141"/>
      <c r="K55" s="141"/>
      <c r="P55" t="s">
        <v>122</v>
      </c>
      <c r="AA55" t="s">
        <v>143</v>
      </c>
    </row>
    <row r="56" spans="2:27" ht="4.95" customHeight="1" x14ac:dyDescent="0.3"/>
  </sheetData>
  <sheetProtection sheet="1" objects="1" scenarios="1"/>
  <mergeCells count="43">
    <mergeCell ref="B2:I2"/>
    <mergeCell ref="B4:K4"/>
    <mergeCell ref="B5:C5"/>
    <mergeCell ref="D5:K5"/>
    <mergeCell ref="B6:C6"/>
    <mergeCell ref="D6:K6"/>
    <mergeCell ref="B7:C7"/>
    <mergeCell ref="D7:K7"/>
    <mergeCell ref="B8:C8"/>
    <mergeCell ref="D8:K8"/>
    <mergeCell ref="B10:C10"/>
    <mergeCell ref="E10:F10"/>
    <mergeCell ref="B28:B29"/>
    <mergeCell ref="E28:F28"/>
    <mergeCell ref="E29:F29"/>
    <mergeCell ref="B12:B18"/>
    <mergeCell ref="E12:F12"/>
    <mergeCell ref="E13:F13"/>
    <mergeCell ref="E14:F14"/>
    <mergeCell ref="E15:F15"/>
    <mergeCell ref="E16:F16"/>
    <mergeCell ref="E17:F17"/>
    <mergeCell ref="E18:F18"/>
    <mergeCell ref="B21:B23"/>
    <mergeCell ref="E23:F23"/>
    <mergeCell ref="B25:B26"/>
    <mergeCell ref="E25:F25"/>
    <mergeCell ref="E26:F26"/>
    <mergeCell ref="E55:K55"/>
    <mergeCell ref="B31:I31"/>
    <mergeCell ref="H40:K40"/>
    <mergeCell ref="B42:K42"/>
    <mergeCell ref="B43:K43"/>
    <mergeCell ref="B44:K44"/>
    <mergeCell ref="B46:K46"/>
    <mergeCell ref="D47:F47"/>
    <mergeCell ref="B32:B33"/>
    <mergeCell ref="C32:C33"/>
    <mergeCell ref="D32:D33"/>
    <mergeCell ref="E32:F32"/>
    <mergeCell ref="G32:G33"/>
    <mergeCell ref="H32:H33"/>
    <mergeCell ref="I32:I33"/>
  </mergeCells>
  <conditionalFormatting sqref="C50">
    <cfRule type="containsBlanks" dxfId="2" priority="1">
      <formula>LEN(TRIM(C50))=0</formula>
    </cfRule>
  </conditionalFormatting>
  <dataValidations count="1">
    <dataValidation type="list" allowBlank="1" showInputMessage="1" showErrorMessage="1" sqref="K2" xr:uid="{6DC18B8D-C6DF-4DFC-9A1F-5C4F486F1A44}">
      <formula1>$V$4:$V$5</formula1>
    </dataValidation>
  </dataValidations>
  <pageMargins left="0.7" right="0.7" top="0.75" bottom="0.75" header="0.3" footer="0.3"/>
  <pageSetup paperSize="9" scale="60" orientation="landscape" r:id="rId1"/>
  <ignoredErrors>
    <ignoredError sqref="G36:H3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29B0E-4CA3-4B9D-9063-7863FC3B1CC0}">
  <sheetPr>
    <pageSetUpPr fitToPage="1"/>
  </sheetPr>
  <dimension ref="A1:AF56"/>
  <sheetViews>
    <sheetView showGridLines="0" zoomScaleNormal="100" workbookViewId="0">
      <pane ySplit="11" topLeftCell="A28" activePane="bottomLeft" state="frozen"/>
      <selection pane="bottomLeft" activeCell="W43" sqref="W43"/>
    </sheetView>
  </sheetViews>
  <sheetFormatPr baseColWidth="10" defaultColWidth="0" defaultRowHeight="14.4" zeroHeight="1" x14ac:dyDescent="0.3"/>
  <cols>
    <col min="1" max="1" width="1.77734375" customWidth="1"/>
    <col min="2" max="2" width="29.21875" customWidth="1"/>
    <col min="3" max="3" width="30.44140625" customWidth="1"/>
    <col min="4" max="10" width="16.5546875" customWidth="1"/>
    <col min="11" max="11" width="13" customWidth="1"/>
    <col min="12" max="12" width="1.77734375" customWidth="1"/>
    <col min="13" max="21" width="11.5546875" hidden="1"/>
    <col min="22" max="22" width="1.77734375" hidden="1"/>
    <col min="23" max="31" width="11.5546875" hidden="1"/>
    <col min="32" max="32" width="1.77734375" hidden="1"/>
    <col min="33" max="16384" width="11.5546875" hidden="1"/>
  </cols>
  <sheetData>
    <row r="1" spans="2:30" ht="4.95" customHeight="1" thickBot="1" x14ac:dyDescent="0.35"/>
    <row r="2" spans="2:30" ht="18" thickBot="1" x14ac:dyDescent="0.35">
      <c r="B2" s="132" t="str">
        <f>IF($K$2="FR",M2,W2)</f>
        <v>UITGAVENSTAAT - SCHIJF 4</v>
      </c>
      <c r="C2" s="133">
        <f>IF($K$2="FR",N2,X2)</f>
        <v>0</v>
      </c>
      <c r="D2" s="133">
        <f>IF($K$2="FR",O2,Y2)</f>
        <v>0</v>
      </c>
      <c r="E2" s="133" t="e">
        <f>IF($K$2="FR",#REF!,#REF!)</f>
        <v>#REF!</v>
      </c>
      <c r="F2" s="133">
        <f>IF($K$2="FR",P2,Z2)</f>
        <v>0</v>
      </c>
      <c r="G2" s="133">
        <f>IF($K$2="FR",Q2,AA2)</f>
        <v>0</v>
      </c>
      <c r="H2" s="133">
        <f>IF($K$2="FR",R2,AB2)</f>
        <v>0</v>
      </c>
      <c r="I2" s="182" t="e">
        <f>IF($K$2="FR",U2,#REF!)</f>
        <v>#REF!</v>
      </c>
      <c r="J2" s="1" t="str">
        <f>IF($K$2="FR",T2,AD2)</f>
        <v>TAAL:</v>
      </c>
      <c r="K2" s="2" t="s">
        <v>0</v>
      </c>
      <c r="M2" t="s">
        <v>162</v>
      </c>
      <c r="T2" t="s">
        <v>1</v>
      </c>
      <c r="W2" t="s">
        <v>163</v>
      </c>
      <c r="AD2" t="s">
        <v>2</v>
      </c>
    </row>
    <row r="3" spans="2:30" ht="4.95" customHeight="1" thickBot="1" x14ac:dyDescent="0.35"/>
    <row r="4" spans="2:30" ht="15" thickBot="1" x14ac:dyDescent="0.35">
      <c r="B4" s="134" t="str">
        <f>IF($K$2="FR",M4,W4)</f>
        <v>IDENTIFICATIE VAN DE NGA EN VAN HET PROGRAMMA</v>
      </c>
      <c r="C4" s="135">
        <f>IF($K$2="FR",N4,X4)</f>
        <v>0</v>
      </c>
      <c r="D4" s="135">
        <f>IF($K$2="FR",O4,Y4)</f>
        <v>0</v>
      </c>
      <c r="E4" s="135" t="e">
        <f>IF($K$2="FR",#REF!,#REF!)</f>
        <v>#REF!</v>
      </c>
      <c r="F4" s="135">
        <f>IF($K$2="FR",P4,Z4)</f>
        <v>0</v>
      </c>
      <c r="G4" s="135">
        <f>IF($K$2="FR",Q4,AA4)</f>
        <v>0</v>
      </c>
      <c r="H4" s="135">
        <f>IF($K$2="FR",R4,AB4)</f>
        <v>0</v>
      </c>
      <c r="I4" s="135" t="e">
        <f>IF($K$2="FR",#REF!,#REF!)</f>
        <v>#REF!</v>
      </c>
      <c r="J4" s="135">
        <f>IF($K$2="FR",#REF!,AD4)</f>
        <v>0</v>
      </c>
      <c r="K4" s="136">
        <f>IF($K$2="FR",U4,AE4)</f>
        <v>0</v>
      </c>
      <c r="M4" t="s">
        <v>3</v>
      </c>
      <c r="U4" t="s">
        <v>4</v>
      </c>
      <c r="W4" t="s">
        <v>5</v>
      </c>
    </row>
    <row r="5" spans="2:30" x14ac:dyDescent="0.3">
      <c r="B5" s="137" t="str">
        <f>IF($K$2="FR",M5,W5)</f>
        <v>Naam van de NGA:</v>
      </c>
      <c r="C5" s="138"/>
      <c r="D5" s="183"/>
      <c r="E5" s="183"/>
      <c r="F5" s="183"/>
      <c r="G5" s="183"/>
      <c r="H5" s="183"/>
      <c r="I5" s="183"/>
      <c r="J5" s="183"/>
      <c r="K5" s="184"/>
      <c r="M5" t="s">
        <v>6</v>
      </c>
      <c r="U5" t="s">
        <v>0</v>
      </c>
      <c r="W5" t="s">
        <v>7</v>
      </c>
    </row>
    <row r="6" spans="2:30" x14ac:dyDescent="0.3">
      <c r="B6" s="108" t="str">
        <f>IF($K$2="FR",M6,W6)</f>
        <v>Programmeringscyclus :</v>
      </c>
      <c r="C6" s="109"/>
      <c r="D6" s="176" t="s">
        <v>18</v>
      </c>
      <c r="E6" s="176"/>
      <c r="F6" s="176"/>
      <c r="G6" s="176"/>
      <c r="H6" s="176"/>
      <c r="I6" s="176"/>
      <c r="J6" s="176"/>
      <c r="K6" s="177"/>
      <c r="M6" t="s">
        <v>8</v>
      </c>
      <c r="W6" t="s">
        <v>9</v>
      </c>
    </row>
    <row r="7" spans="2:30" x14ac:dyDescent="0.3">
      <c r="B7" s="108" t="str">
        <f>IF($K$2="FR",M7,W7)</f>
        <v>Jaar van de verantwoording:</v>
      </c>
      <c r="C7" s="109"/>
      <c r="D7" s="176"/>
      <c r="E7" s="176"/>
      <c r="F7" s="176"/>
      <c r="G7" s="176"/>
      <c r="H7" s="176"/>
      <c r="I7" s="176"/>
      <c r="J7" s="176"/>
      <c r="K7" s="177"/>
      <c r="M7" t="s">
        <v>10</v>
      </c>
      <c r="W7" t="s">
        <v>11</v>
      </c>
    </row>
    <row r="8" spans="2:30" ht="15" customHeight="1" thickBot="1" x14ac:dyDescent="0.35">
      <c r="B8" s="112" t="str">
        <f>IF($K$2="FR",M8,W8)</f>
        <v>P.O nummer (Bestelbon - 4500XXXXXX):</v>
      </c>
      <c r="C8" s="113"/>
      <c r="D8" s="178"/>
      <c r="E8" s="178"/>
      <c r="F8" s="178"/>
      <c r="G8" s="178"/>
      <c r="H8" s="178"/>
      <c r="I8" s="178"/>
      <c r="J8" s="178"/>
      <c r="K8" s="179"/>
      <c r="M8" t="s">
        <v>12</v>
      </c>
      <c r="W8" t="s">
        <v>13</v>
      </c>
    </row>
    <row r="9" spans="2:30" ht="15" thickBot="1" x14ac:dyDescent="0.35"/>
    <row r="10" spans="2:30" ht="15" thickBot="1" x14ac:dyDescent="0.35">
      <c r="B10" s="116" t="str">
        <f>IF($K$2="FR",M10,W10)</f>
        <v>VERANTWOORDING</v>
      </c>
      <c r="C10" s="117">
        <f>IF($K$2="FR",N10,X10)</f>
        <v>0</v>
      </c>
      <c r="D10" s="4" t="str">
        <f>IF($K$2="FR",O10,Y10)</f>
        <v>RAPPORT 2022</v>
      </c>
      <c r="E10" s="4" t="str">
        <f>IF($K$2="FR",P10,Z10)</f>
        <v>RAPPORT 2023</v>
      </c>
      <c r="F10" s="180" t="str">
        <f>IF($K$2="FR",Q10,AA10)</f>
        <v>UITGAVENSTAAT 2024</v>
      </c>
      <c r="G10" s="181"/>
      <c r="H10" s="4" t="str">
        <f>IF($K$2="FR",S10,AC10)</f>
        <v>TOTAAL</v>
      </c>
      <c r="M10" t="s">
        <v>128</v>
      </c>
      <c r="O10" t="s">
        <v>123</v>
      </c>
      <c r="P10" t="s">
        <v>124</v>
      </c>
      <c r="Q10" t="s">
        <v>160</v>
      </c>
      <c r="S10" t="s">
        <v>15</v>
      </c>
      <c r="W10" t="s">
        <v>131</v>
      </c>
      <c r="Y10" t="s">
        <v>123</v>
      </c>
      <c r="Z10" t="s">
        <v>124</v>
      </c>
      <c r="AA10" t="s">
        <v>164</v>
      </c>
      <c r="AC10" t="s">
        <v>17</v>
      </c>
    </row>
    <row r="11" spans="2:30" ht="4.95" customHeight="1" thickBot="1" x14ac:dyDescent="0.35">
      <c r="D11" s="3"/>
      <c r="E11" s="3"/>
      <c r="F11" s="3"/>
      <c r="G11" s="3"/>
      <c r="H11" s="3"/>
    </row>
    <row r="12" spans="2:30" ht="15" thickBot="1" x14ac:dyDescent="0.35">
      <c r="B12" s="118" t="str">
        <f t="shared" ref="B12:C18" si="0">IF($K$2="FR",M12,W12)</f>
        <v>INITIEEL BUDGET</v>
      </c>
      <c r="C12" s="5" t="str">
        <f t="shared" si="0"/>
        <v>Jaarlijkse schijven in het MB :</v>
      </c>
      <c r="D12" s="6">
        <v>0</v>
      </c>
      <c r="E12" s="6">
        <v>0</v>
      </c>
      <c r="F12" s="166">
        <v>0</v>
      </c>
      <c r="G12" s="167"/>
      <c r="H12" s="7">
        <f>SUM(D12+E12+F12)</f>
        <v>0</v>
      </c>
      <c r="M12" t="s">
        <v>188</v>
      </c>
      <c r="N12" t="s">
        <v>19</v>
      </c>
      <c r="W12" t="s">
        <v>189</v>
      </c>
      <c r="X12" t="s">
        <v>20</v>
      </c>
    </row>
    <row r="13" spans="2:30" x14ac:dyDescent="0.3">
      <c r="B13" s="119">
        <f t="shared" si="0"/>
        <v>0</v>
      </c>
      <c r="C13" s="8" t="str">
        <f t="shared" si="0"/>
        <v>Directe kosten - Subsidie :</v>
      </c>
      <c r="D13" s="9">
        <v>0</v>
      </c>
      <c r="E13" s="9">
        <v>0</v>
      </c>
      <c r="F13" s="168">
        <v>0</v>
      </c>
      <c r="G13" s="169"/>
      <c r="H13" s="10">
        <f t="shared" ref="H13:H17" si="1">SUM(D13+E13+F13)</f>
        <v>0</v>
      </c>
      <c r="N13" t="s">
        <v>21</v>
      </c>
      <c r="X13" t="s">
        <v>22</v>
      </c>
    </row>
    <row r="14" spans="2:30" x14ac:dyDescent="0.3">
      <c r="B14" s="119">
        <f t="shared" si="0"/>
        <v>0</v>
      </c>
      <c r="C14" s="11" t="str">
        <f t="shared" si="0"/>
        <v>Directe kosten - Eigen bijdrage :</v>
      </c>
      <c r="D14" s="12">
        <v>0</v>
      </c>
      <c r="E14" s="12">
        <v>0</v>
      </c>
      <c r="F14" s="170">
        <v>0</v>
      </c>
      <c r="G14" s="171"/>
      <c r="H14" s="13">
        <f t="shared" si="1"/>
        <v>0</v>
      </c>
      <c r="N14" t="s">
        <v>23</v>
      </c>
      <c r="X14" t="s">
        <v>24</v>
      </c>
    </row>
    <row r="15" spans="2:30" x14ac:dyDescent="0.3">
      <c r="B15" s="119">
        <f t="shared" si="0"/>
        <v>0</v>
      </c>
      <c r="C15" s="11" t="str">
        <f t="shared" si="0"/>
        <v>Structuurkosten (7% D.K.) :</v>
      </c>
      <c r="D15" s="12">
        <v>0</v>
      </c>
      <c r="E15" s="12">
        <v>0</v>
      </c>
      <c r="F15" s="170">
        <v>0</v>
      </c>
      <c r="G15" s="171"/>
      <c r="H15" s="13">
        <f t="shared" si="1"/>
        <v>0</v>
      </c>
      <c r="N15" t="s">
        <v>25</v>
      </c>
      <c r="X15" t="s">
        <v>26</v>
      </c>
    </row>
    <row r="16" spans="2:30" x14ac:dyDescent="0.3">
      <c r="B16" s="119">
        <f t="shared" si="0"/>
        <v>0</v>
      </c>
      <c r="C16" s="11" t="str">
        <f t="shared" si="0"/>
        <v>Administratiekosten :</v>
      </c>
      <c r="D16" s="12">
        <v>0</v>
      </c>
      <c r="E16" s="12">
        <v>0</v>
      </c>
      <c r="F16" s="170">
        <v>0</v>
      </c>
      <c r="G16" s="171"/>
      <c r="H16" s="13">
        <f t="shared" si="1"/>
        <v>0</v>
      </c>
      <c r="N16" t="s">
        <v>27</v>
      </c>
      <c r="X16" t="s">
        <v>28</v>
      </c>
    </row>
    <row r="17" spans="2:31" x14ac:dyDescent="0.3">
      <c r="B17" s="119">
        <f t="shared" si="0"/>
        <v>0</v>
      </c>
      <c r="C17" s="14" t="str">
        <f t="shared" si="0"/>
        <v>Algemeen budget :</v>
      </c>
      <c r="D17" s="15">
        <f>SUM(D13+D14+D15+D16)</f>
        <v>0</v>
      </c>
      <c r="E17" s="15">
        <f>SUM(E13+E14+E15+E16)</f>
        <v>0</v>
      </c>
      <c r="F17" s="172">
        <f>SUM(F13+F14+F15+F16)</f>
        <v>0</v>
      </c>
      <c r="G17" s="173"/>
      <c r="H17" s="16">
        <f t="shared" si="1"/>
        <v>0</v>
      </c>
      <c r="N17" t="s">
        <v>29</v>
      </c>
      <c r="X17" t="s">
        <v>30</v>
      </c>
    </row>
    <row r="18" spans="2:31" ht="15" thickBot="1" x14ac:dyDescent="0.35">
      <c r="B18" s="120">
        <f t="shared" si="0"/>
        <v>0</v>
      </c>
      <c r="C18" s="17" t="str">
        <f t="shared" si="0"/>
        <v>Algemeen gecumuleerd budget :</v>
      </c>
      <c r="D18" s="18">
        <f>D17</f>
        <v>0</v>
      </c>
      <c r="E18" s="18">
        <f>D18+E17</f>
        <v>0</v>
      </c>
      <c r="F18" s="174">
        <f>E18+F17</f>
        <v>0</v>
      </c>
      <c r="G18" s="175"/>
      <c r="H18" s="19"/>
      <c r="N18" t="s">
        <v>31</v>
      </c>
      <c r="X18" t="s">
        <v>32</v>
      </c>
    </row>
    <row r="19" spans="2:31" ht="4.95" customHeight="1" x14ac:dyDescent="0.3">
      <c r="D19" s="21"/>
      <c r="E19" s="21"/>
      <c r="F19" s="21"/>
      <c r="G19" s="21"/>
      <c r="H19" s="21"/>
    </row>
    <row r="20" spans="2:31" ht="14.4" customHeight="1" thickBot="1" x14ac:dyDescent="0.35">
      <c r="D20" s="21"/>
      <c r="E20" s="21"/>
      <c r="F20" s="64" t="str">
        <f>IF($K$2="FR",Q20,AA20)</f>
        <v>UITGAVEN 2024</v>
      </c>
      <c r="G20" s="65" t="str">
        <f>IF($K$2="FR",R20,AB20)</f>
        <v>UITGAVEN 2025*</v>
      </c>
      <c r="H20" s="21"/>
      <c r="Q20" t="s">
        <v>102</v>
      </c>
      <c r="R20" t="s">
        <v>161</v>
      </c>
      <c r="AA20" t="s">
        <v>148</v>
      </c>
      <c r="AB20" t="s">
        <v>165</v>
      </c>
    </row>
    <row r="21" spans="2:31" ht="14.4" customHeight="1" x14ac:dyDescent="0.3">
      <c r="B21" s="121" t="str">
        <f t="shared" ref="B21:C23" si="2">IF($K$2="FR",M21,W21)</f>
        <v>UITGAVEN</v>
      </c>
      <c r="C21" s="22" t="str">
        <f t="shared" si="2"/>
        <v>Jaarlijkse uitgaven :</v>
      </c>
      <c r="D21" s="23">
        <f>D39</f>
        <v>0</v>
      </c>
      <c r="E21" s="23">
        <f>E39</f>
        <v>0</v>
      </c>
      <c r="F21" s="23">
        <f>F39</f>
        <v>0</v>
      </c>
      <c r="G21" s="23">
        <f>G39</f>
        <v>0</v>
      </c>
      <c r="H21" s="24">
        <f>SUM(D21+E21+F21+G21)</f>
        <v>0</v>
      </c>
      <c r="M21" t="s">
        <v>33</v>
      </c>
      <c r="N21" t="s">
        <v>34</v>
      </c>
      <c r="W21" t="s">
        <v>35</v>
      </c>
      <c r="X21" t="s">
        <v>36</v>
      </c>
    </row>
    <row r="22" spans="2:31" ht="14.4" customHeight="1" x14ac:dyDescent="0.3">
      <c r="B22" s="122">
        <f t="shared" si="2"/>
        <v>0</v>
      </c>
      <c r="C22" s="25" t="str">
        <f t="shared" si="2"/>
        <v>Bijkomende opbrengsten (B.O.) :</v>
      </c>
      <c r="D22" s="63">
        <v>0</v>
      </c>
      <c r="E22" s="63">
        <v>0</v>
      </c>
      <c r="F22" s="63">
        <v>0</v>
      </c>
      <c r="G22" s="63">
        <v>0</v>
      </c>
      <c r="H22" s="13">
        <f>SUM(D22+E22+F22+G22)</f>
        <v>0</v>
      </c>
      <c r="N22" t="s">
        <v>37</v>
      </c>
      <c r="X22" t="s">
        <v>38</v>
      </c>
    </row>
    <row r="23" spans="2:31" ht="14.4" customHeight="1" thickBot="1" x14ac:dyDescent="0.35">
      <c r="B23" s="123">
        <f t="shared" si="2"/>
        <v>0</v>
      </c>
      <c r="C23" s="27" t="str">
        <f t="shared" si="2"/>
        <v>Totale uitgaven met B.O. aftrek :</v>
      </c>
      <c r="D23" s="28">
        <f>D21-ABS(D22)</f>
        <v>0</v>
      </c>
      <c r="E23" s="28">
        <f t="shared" ref="E23" si="3">E21-ABS(E22)</f>
        <v>0</v>
      </c>
      <c r="F23" s="156">
        <f>SUM((F21+G21)-(ABS(F22)+ABS(G22)))</f>
        <v>0</v>
      </c>
      <c r="G23" s="157"/>
      <c r="H23" s="29">
        <f t="shared" ref="H23" si="4">SUM(D23+E23+F23)</f>
        <v>0</v>
      </c>
      <c r="N23" t="s">
        <v>39</v>
      </c>
      <c r="X23" t="s">
        <v>40</v>
      </c>
    </row>
    <row r="24" spans="2:31" ht="4.95" customHeight="1" thickBot="1" x14ac:dyDescent="0.35">
      <c r="D24" s="21"/>
      <c r="E24" s="21"/>
      <c r="F24" s="21"/>
      <c r="G24" s="21"/>
      <c r="H24" s="21"/>
    </row>
    <row r="25" spans="2:31" ht="14.4" customHeight="1" x14ac:dyDescent="0.3">
      <c r="B25" s="124" t="str">
        <f>IF($K$2="FR",M25,W25)</f>
        <v>SALDO</v>
      </c>
      <c r="C25" s="22" t="str">
        <f>IF($K$2="FR",N25,X25)</f>
        <v>Jaarlijks saldo :</v>
      </c>
      <c r="D25" s="23">
        <f>D17-D23</f>
        <v>0</v>
      </c>
      <c r="E25" s="23">
        <f t="shared" ref="E25:F25" si="5">E17-E23</f>
        <v>0</v>
      </c>
      <c r="F25" s="158">
        <f t="shared" si="5"/>
        <v>0</v>
      </c>
      <c r="G25" s="159"/>
      <c r="H25" s="24">
        <f t="shared" ref="H25" si="6">SUM(D25+E25+F25)</f>
        <v>0</v>
      </c>
      <c r="M25" t="s">
        <v>41</v>
      </c>
      <c r="N25" t="s">
        <v>42</v>
      </c>
      <c r="W25" t="s">
        <v>43</v>
      </c>
      <c r="X25" t="s">
        <v>44</v>
      </c>
    </row>
    <row r="26" spans="2:31" ht="15" thickBot="1" x14ac:dyDescent="0.35">
      <c r="B26" s="125">
        <f>IF($K$2="FR",M26,W26)</f>
        <v>0</v>
      </c>
      <c r="C26" s="30" t="str">
        <f>IF($K$2="FR",N26,X26)</f>
        <v>Gecumuleerd saldo :</v>
      </c>
      <c r="D26" s="31">
        <f>D25</f>
        <v>0</v>
      </c>
      <c r="E26" s="31">
        <f>D26+E25</f>
        <v>0</v>
      </c>
      <c r="F26" s="160">
        <f>E26+F25</f>
        <v>0</v>
      </c>
      <c r="G26" s="161"/>
      <c r="H26" s="32"/>
      <c r="N26" t="s">
        <v>45</v>
      </c>
      <c r="X26" t="s">
        <v>46</v>
      </c>
    </row>
    <row r="27" spans="2:31" ht="4.95" customHeight="1" thickBot="1" x14ac:dyDescent="0.35">
      <c r="D27" s="21"/>
      <c r="E27" s="21"/>
      <c r="F27" s="21"/>
      <c r="G27" s="21"/>
      <c r="H27" s="21"/>
    </row>
    <row r="28" spans="2:31" x14ac:dyDescent="0.3">
      <c r="B28" s="126" t="str">
        <f>IF($K$2="FR",M28,W28)</f>
        <v>UITVOERING</v>
      </c>
      <c r="C28" s="22" t="str">
        <f>IF($K$2="FR",N28,X28)</f>
        <v>Uitvoeringsgraad van de schijf :</v>
      </c>
      <c r="D28" s="33">
        <f>IF(D17=0,0,1-(D26/D17))</f>
        <v>0</v>
      </c>
      <c r="E28" s="33">
        <f t="shared" ref="E28:F28" si="7">IF(E17=0,0,1-(E26/E17))</f>
        <v>0</v>
      </c>
      <c r="F28" s="162">
        <f t="shared" si="7"/>
        <v>0</v>
      </c>
      <c r="G28" s="163"/>
      <c r="H28" s="34">
        <f>IF(H17=0,0,1-(H25/H17))</f>
        <v>0</v>
      </c>
      <c r="M28" t="s">
        <v>47</v>
      </c>
      <c r="N28" t="s">
        <v>48</v>
      </c>
      <c r="W28" t="s">
        <v>49</v>
      </c>
      <c r="X28" t="s">
        <v>50</v>
      </c>
    </row>
    <row r="29" spans="2:31" ht="15" thickBot="1" x14ac:dyDescent="0.35">
      <c r="B29" s="127">
        <f>IF($K$2="FR",M29,W29)</f>
        <v>0</v>
      </c>
      <c r="C29" s="35" t="str">
        <f>IF($K$2="FR",N29,X29)</f>
        <v>Saldo van de schijf :</v>
      </c>
      <c r="D29" s="36">
        <f>IF(D17=0,0,D26/D17)</f>
        <v>0</v>
      </c>
      <c r="E29" s="36">
        <f t="shared" ref="E29:F29" si="8">IF(E17=0,0,E26/E17)</f>
        <v>0</v>
      </c>
      <c r="F29" s="164">
        <f t="shared" si="8"/>
        <v>0</v>
      </c>
      <c r="G29" s="165"/>
      <c r="H29" s="76"/>
      <c r="N29" t="s">
        <v>51</v>
      </c>
      <c r="X29" t="s">
        <v>52</v>
      </c>
    </row>
    <row r="30" spans="2:31" ht="15" thickBot="1" x14ac:dyDescent="0.35"/>
    <row r="31" spans="2:31" ht="15" thickBot="1" x14ac:dyDescent="0.35">
      <c r="B31" s="142" t="str">
        <f>IF($K$2="FR",M31,W31)</f>
        <v>GLOBALE OPVOLGING VAN DE BUDGETTAIRE UITVOERING - VOORAFGAANDE VOORSTELLING</v>
      </c>
      <c r="C31" s="143"/>
      <c r="D31" s="143"/>
      <c r="E31" s="143"/>
      <c r="F31" s="143"/>
      <c r="G31" s="143"/>
      <c r="H31" s="143"/>
      <c r="I31" s="143"/>
      <c r="J31" s="144"/>
      <c r="M31" t="s">
        <v>129</v>
      </c>
      <c r="W31" t="s">
        <v>144</v>
      </c>
    </row>
    <row r="32" spans="2:31" x14ac:dyDescent="0.3">
      <c r="B32" s="150" t="str">
        <f>IF($K$2="FR",M32,W32)</f>
        <v>RUBRIEKEN</v>
      </c>
      <c r="C32" s="152" t="str">
        <f>IF($K$2="FR",N32,X32)</f>
        <v>INITIEEL BUDGET</v>
      </c>
      <c r="D32" s="152" t="str">
        <f>IF($K$2="FR",O32,Y32)</f>
        <v>UITGAVEN 2022</v>
      </c>
      <c r="E32" s="152" t="str">
        <f>IF($K$2="FR",P32,Z32)</f>
        <v>UITGAVEN 2023</v>
      </c>
      <c r="F32" s="152" t="str">
        <f>IF($K$2="FR",Q32,AA32)</f>
        <v>UITGAVENSTAAT</v>
      </c>
      <c r="G32" s="152"/>
      <c r="H32" s="152" t="str">
        <f>IF($K$2="FR",S32,AC32)</f>
        <v>TOTALE UITGAVEN</v>
      </c>
      <c r="I32" s="152" t="str">
        <f>IF($K$2="FR",T32,AD32)</f>
        <v>SALDO</v>
      </c>
      <c r="J32" s="154" t="str">
        <f>IF($K$2="FR",U32,AE32)</f>
        <v>UITVOERING</v>
      </c>
      <c r="M32" t="s">
        <v>99</v>
      </c>
      <c r="N32" t="s">
        <v>188</v>
      </c>
      <c r="O32" t="s">
        <v>100</v>
      </c>
      <c r="P32" t="s">
        <v>101</v>
      </c>
      <c r="Q32" t="s">
        <v>104</v>
      </c>
      <c r="S32" t="s">
        <v>105</v>
      </c>
      <c r="T32" t="s">
        <v>41</v>
      </c>
      <c r="U32" t="s">
        <v>47</v>
      </c>
      <c r="W32" t="s">
        <v>145</v>
      </c>
      <c r="X32" t="s">
        <v>189</v>
      </c>
      <c r="Y32" t="s">
        <v>146</v>
      </c>
      <c r="Z32" t="s">
        <v>147</v>
      </c>
      <c r="AA32" t="s">
        <v>149</v>
      </c>
      <c r="AC32" t="s">
        <v>152</v>
      </c>
      <c r="AD32" t="s">
        <v>43</v>
      </c>
      <c r="AE32" t="s">
        <v>49</v>
      </c>
    </row>
    <row r="33" spans="2:28" ht="15" thickBot="1" x14ac:dyDescent="0.35">
      <c r="B33" s="151"/>
      <c r="C33" s="153"/>
      <c r="D33" s="153"/>
      <c r="E33" s="153"/>
      <c r="F33" s="64" t="str">
        <f>IF($K$2="FR",Q33,AA33)</f>
        <v>UITGAVEN 2024</v>
      </c>
      <c r="G33" s="65" t="str">
        <f>IF($K$2="FR",R33,AB33)</f>
        <v>UITGAVEN 2025*</v>
      </c>
      <c r="H33" s="153"/>
      <c r="I33" s="153"/>
      <c r="J33" s="155"/>
      <c r="Q33" t="s">
        <v>102</v>
      </c>
      <c r="R33" t="s">
        <v>161</v>
      </c>
      <c r="AA33" t="s">
        <v>148</v>
      </c>
      <c r="AB33" t="s">
        <v>165</v>
      </c>
    </row>
    <row r="34" spans="2:28" x14ac:dyDescent="0.3">
      <c r="B34" s="66" t="str">
        <f t="shared" ref="B34:B39" si="9">IF($K$2="FR",M34,W34)</f>
        <v>TOTAAL OPERATIONELE KOSTEN</v>
      </c>
      <c r="C34" s="73"/>
      <c r="D34" s="73"/>
      <c r="E34" s="73"/>
      <c r="F34" s="73"/>
      <c r="G34" s="73"/>
      <c r="H34" s="68">
        <f>SUM(D34+E34+F34+G34)</f>
        <v>0</v>
      </c>
      <c r="I34" s="68">
        <f>SUM(C34-H34)</f>
        <v>0</v>
      </c>
      <c r="J34" s="70" t="str">
        <f t="shared" ref="J34:J39" si="10">IF(C34=0,"",(H34/C34))</f>
        <v/>
      </c>
      <c r="M34" t="s">
        <v>106</v>
      </c>
      <c r="W34" t="s">
        <v>153</v>
      </c>
    </row>
    <row r="35" spans="2:28" x14ac:dyDescent="0.3">
      <c r="B35" s="67" t="str">
        <f t="shared" si="9"/>
        <v>TOTAAL BEHEERSKOSTEN</v>
      </c>
      <c r="C35" s="74"/>
      <c r="D35" s="74"/>
      <c r="E35" s="74"/>
      <c r="F35" s="74"/>
      <c r="G35" s="74"/>
      <c r="H35" s="69">
        <f t="shared" ref="H35:H38" si="11">SUM(D35+E35+F35+G35)</f>
        <v>0</v>
      </c>
      <c r="I35" s="69">
        <f>SUM(C35-H35)</f>
        <v>0</v>
      </c>
      <c r="J35" s="71" t="str">
        <f t="shared" si="10"/>
        <v/>
      </c>
      <c r="M35" t="s">
        <v>107</v>
      </c>
      <c r="W35" t="s">
        <v>154</v>
      </c>
    </row>
    <row r="36" spans="2:28" x14ac:dyDescent="0.3">
      <c r="B36" s="83" t="str">
        <f t="shared" si="9"/>
        <v>TOTAAL DIRECTE KOSTEN</v>
      </c>
      <c r="C36" s="78">
        <f>SUM(C34+C35)</f>
        <v>0</v>
      </c>
      <c r="D36" s="78">
        <f t="shared" ref="D36:I36" si="12">SUM(D34+D35)</f>
        <v>0</v>
      </c>
      <c r="E36" s="78">
        <f t="shared" si="12"/>
        <v>0</v>
      </c>
      <c r="F36" s="78">
        <f t="shared" si="12"/>
        <v>0</v>
      </c>
      <c r="G36" s="78">
        <f t="shared" si="12"/>
        <v>0</v>
      </c>
      <c r="H36" s="78">
        <f t="shared" si="12"/>
        <v>0</v>
      </c>
      <c r="I36" s="78">
        <f t="shared" si="12"/>
        <v>0</v>
      </c>
      <c r="J36" s="79" t="str">
        <f t="shared" si="10"/>
        <v/>
      </c>
      <c r="M36" t="s">
        <v>108</v>
      </c>
      <c r="W36" t="s">
        <v>155</v>
      </c>
    </row>
    <row r="37" spans="2:28" x14ac:dyDescent="0.3">
      <c r="B37" s="67" t="str">
        <f t="shared" si="9"/>
        <v>TOTAAL ADMINISTRATIEKOSTEN</v>
      </c>
      <c r="C37" s="74"/>
      <c r="D37" s="74"/>
      <c r="E37" s="74"/>
      <c r="F37" s="74"/>
      <c r="G37" s="74"/>
      <c r="H37" s="69">
        <f t="shared" si="11"/>
        <v>0</v>
      </c>
      <c r="I37" s="69">
        <f>SUM(C37-H37)</f>
        <v>0</v>
      </c>
      <c r="J37" s="71" t="str">
        <f t="shared" si="10"/>
        <v/>
      </c>
      <c r="M37" t="s">
        <v>110</v>
      </c>
      <c r="W37" t="s">
        <v>156</v>
      </c>
    </row>
    <row r="38" spans="2:28" x14ac:dyDescent="0.3">
      <c r="B38" s="77" t="str">
        <f t="shared" si="9"/>
        <v>TOTAAL STRUCTUURKOSTEN</v>
      </c>
      <c r="C38" s="74"/>
      <c r="D38" s="74"/>
      <c r="E38" s="74"/>
      <c r="F38" s="74"/>
      <c r="G38" s="74"/>
      <c r="H38" s="69">
        <f t="shared" si="11"/>
        <v>0</v>
      </c>
      <c r="I38" s="69">
        <f>SUM(C38-H38)</f>
        <v>0</v>
      </c>
      <c r="J38" s="71" t="str">
        <f t="shared" si="10"/>
        <v/>
      </c>
      <c r="M38" t="s">
        <v>109</v>
      </c>
      <c r="W38" t="s">
        <v>157</v>
      </c>
    </row>
    <row r="39" spans="2:28" ht="15" thickBot="1" x14ac:dyDescent="0.35">
      <c r="B39" s="82" t="str">
        <f t="shared" si="9"/>
        <v>TOTAAL PROGRAMMA</v>
      </c>
      <c r="C39" s="80">
        <f>SUM(C36+C37+C38)</f>
        <v>0</v>
      </c>
      <c r="D39" s="80">
        <f t="shared" ref="D39:I39" si="13">SUM(D36+D37+D38)</f>
        <v>0</v>
      </c>
      <c r="E39" s="80">
        <f t="shared" si="13"/>
        <v>0</v>
      </c>
      <c r="F39" s="80">
        <f t="shared" si="13"/>
        <v>0</v>
      </c>
      <c r="G39" s="80">
        <f t="shared" si="13"/>
        <v>0</v>
      </c>
      <c r="H39" s="80">
        <f t="shared" si="13"/>
        <v>0</v>
      </c>
      <c r="I39" s="80">
        <f t="shared" si="13"/>
        <v>0</v>
      </c>
      <c r="J39" s="81" t="str">
        <f t="shared" si="10"/>
        <v/>
      </c>
      <c r="K39" s="84"/>
      <c r="L39" s="84"/>
      <c r="M39" t="s">
        <v>111</v>
      </c>
      <c r="W39" t="s">
        <v>158</v>
      </c>
    </row>
    <row r="40" spans="2:28" x14ac:dyDescent="0.3">
      <c r="G40" s="85" t="str">
        <f>IF($K$2="FR",R40,AB40)</f>
        <v>* Stopgezet op de datum van invoering van de uitgavenstaat</v>
      </c>
      <c r="I40" s="85"/>
      <c r="J40" s="85"/>
      <c r="K40" s="86"/>
      <c r="R40" t="s">
        <v>113</v>
      </c>
      <c r="AB40" t="s">
        <v>159</v>
      </c>
    </row>
    <row r="41" spans="2:28" x14ac:dyDescent="0.3"/>
    <row r="42" spans="2:28" x14ac:dyDescent="0.3">
      <c r="B42" s="147" t="str">
        <f t="shared" ref="B42:D44" si="14">IF($K$2="FR",M42,W42)</f>
        <v>Conform Art. 32, §3, 1°, moet de uitgavenstaat aantonen dat het niet bestede saldo van het programma lager is dan 25% van de laatste uitbetaalde schijf (2024).</v>
      </c>
      <c r="C42" s="147">
        <f t="shared" si="14"/>
        <v>0</v>
      </c>
      <c r="D42" s="147">
        <f t="shared" si="14"/>
        <v>0</v>
      </c>
      <c r="E42" s="147" t="e">
        <f>IF($K$2="FR",#REF!,#REF!)</f>
        <v>#REF!</v>
      </c>
      <c r="F42" s="147">
        <f t="shared" ref="F42:K44" si="15">IF($K$2="FR",P42,Z42)</f>
        <v>0</v>
      </c>
      <c r="G42" s="147">
        <f t="shared" si="15"/>
        <v>0</v>
      </c>
      <c r="H42" s="147">
        <f t="shared" si="15"/>
        <v>0</v>
      </c>
      <c r="I42" s="147">
        <f t="shared" si="15"/>
        <v>0</v>
      </c>
      <c r="J42" s="147">
        <f t="shared" si="15"/>
        <v>0</v>
      </c>
      <c r="K42" s="147">
        <f t="shared" si="15"/>
        <v>0</v>
      </c>
      <c r="M42" t="s">
        <v>166</v>
      </c>
      <c r="W42" t="s">
        <v>170</v>
      </c>
    </row>
    <row r="43" spans="2:28" ht="43.2" customHeight="1" x14ac:dyDescent="0.3">
      <c r="B43" s="147" t="str">
        <f t="shared" si="14"/>
        <v>Deze uitgavenstaat inclusief de voorafgaande voorstelling van de uitgaven voor de jaren 2024 en 2025, wordt stopgezet op de datum van voorlegging van de schuldvordering die er wordt aan toegevoegd. De uitgaven 2024 zullen gestaafd worden in het Financieel Verantwoordingsrapport voor het jaar 2024, zoals verwacht op 30 juni van het jaar 2025. De totale uitgaven voor 2024 die in dit rapport worden aangegeven, zullen dus in geen geval lager zijn dan wat in de uitgavenstaat werd aangegeven.</v>
      </c>
      <c r="C43" s="147">
        <f t="shared" si="14"/>
        <v>0</v>
      </c>
      <c r="D43" s="147">
        <f t="shared" si="14"/>
        <v>0</v>
      </c>
      <c r="E43" s="147" t="e">
        <f>IF($K$2="FR",#REF!,#REF!)</f>
        <v>#REF!</v>
      </c>
      <c r="F43" s="147">
        <f t="shared" si="15"/>
        <v>0</v>
      </c>
      <c r="G43" s="147">
        <f t="shared" si="15"/>
        <v>0</v>
      </c>
      <c r="H43" s="147">
        <f t="shared" si="15"/>
        <v>0</v>
      </c>
      <c r="I43" s="147">
        <f t="shared" si="15"/>
        <v>0</v>
      </c>
      <c r="J43" s="147">
        <f t="shared" si="15"/>
        <v>0</v>
      </c>
      <c r="K43" s="147">
        <f t="shared" si="15"/>
        <v>0</v>
      </c>
      <c r="M43" t="s">
        <v>167</v>
      </c>
      <c r="W43" t="s">
        <v>171</v>
      </c>
    </row>
    <row r="44" spans="2:28" x14ac:dyDescent="0.3">
      <c r="B44" s="147" t="str">
        <f t="shared" si="14"/>
        <v>Het eenvoudigweg overdragen van bedragen aan lokale partners wordt niet als uitgave beschouwd in de uitgavenstaat.</v>
      </c>
      <c r="C44" s="147">
        <f t="shared" si="14"/>
        <v>0</v>
      </c>
      <c r="D44" s="147">
        <f t="shared" si="14"/>
        <v>0</v>
      </c>
      <c r="E44" s="147" t="e">
        <f>IF($K$2="FR",#REF!,#REF!)</f>
        <v>#REF!</v>
      </c>
      <c r="F44" s="147">
        <f t="shared" si="15"/>
        <v>0</v>
      </c>
      <c r="G44" s="147">
        <f t="shared" si="15"/>
        <v>0</v>
      </c>
      <c r="H44" s="147">
        <f t="shared" si="15"/>
        <v>0</v>
      </c>
      <c r="I44" s="147">
        <f t="shared" si="15"/>
        <v>0</v>
      </c>
      <c r="J44" s="147">
        <f t="shared" si="15"/>
        <v>0</v>
      </c>
      <c r="K44" s="147">
        <f t="shared" si="15"/>
        <v>0</v>
      </c>
      <c r="M44" t="s">
        <v>115</v>
      </c>
      <c r="W44" t="s">
        <v>133</v>
      </c>
    </row>
    <row r="45" spans="2:28" x14ac:dyDescent="0.3"/>
    <row r="46" spans="2:28" ht="28.2" customHeight="1" x14ac:dyDescent="0.3">
      <c r="B46" s="148" t="str">
        <f>IF($K$2="FR",M46,W46)</f>
        <v>In beschouwing genomen dat het laatste financieel verantwoordingsrapport een niet besteed saldo van het programma voorlegt dat hoger is dan 25% van de laatste verantwoorde schijf (2023), maakt de actuele uitgavenstaat het mogelijk om een uitgaveniveau aan te tonen waarbij het niet bestede saldo van het programma lager is dan 25% van de laatste uitbetaalde schijf aan het programma (2024).</v>
      </c>
      <c r="C46" s="148"/>
      <c r="D46" s="148"/>
      <c r="E46" s="148"/>
      <c r="F46" s="148"/>
      <c r="G46" s="148"/>
      <c r="H46" s="148"/>
      <c r="I46" s="148"/>
      <c r="J46" s="148"/>
      <c r="K46" s="148"/>
      <c r="M46" t="s">
        <v>168</v>
      </c>
      <c r="W46" t="s">
        <v>172</v>
      </c>
    </row>
    <row r="47" spans="2:28" x14ac:dyDescent="0.3">
      <c r="B47" s="72" t="str">
        <f>IF($K$2="FR",M47,W47)</f>
        <v xml:space="preserve">In dit kader en op basis van de bijgevoegde Schuldvordering, </v>
      </c>
      <c r="C47" s="72"/>
      <c r="D47" s="149" t="str">
        <f>IF($K$2="FR",P47,Z47)</f>
        <v xml:space="preserve">[invoegen naam van de organisatie] </v>
      </c>
      <c r="E47" s="149" t="str">
        <f t="shared" ref="E47:F47" si="16">IF($K$2="FR",P47,Z47)</f>
        <v xml:space="preserve">[invoegen naam van de organisatie] </v>
      </c>
      <c r="F47" s="149" t="str">
        <f t="shared" si="16"/>
        <v>vraagt de integrale betaling van de schijf van de subsidie (2025).</v>
      </c>
      <c r="G47" s="72" t="str">
        <f>IF($K$2="FR",Q47,AA47)</f>
        <v>vraagt de integrale betaling van de schijf van de subsidie (2025).</v>
      </c>
      <c r="H47" s="72"/>
      <c r="I47" s="72"/>
      <c r="J47" s="72"/>
      <c r="M47" t="s">
        <v>117</v>
      </c>
      <c r="P47" t="s">
        <v>118</v>
      </c>
      <c r="Q47" t="s">
        <v>169</v>
      </c>
      <c r="W47" t="s">
        <v>138</v>
      </c>
      <c r="Z47" t="s">
        <v>139</v>
      </c>
      <c r="AA47" t="s">
        <v>173</v>
      </c>
    </row>
    <row r="48" spans="2:28" x14ac:dyDescent="0.3"/>
    <row r="49" spans="2:26" x14ac:dyDescent="0.3"/>
    <row r="50" spans="2:26" x14ac:dyDescent="0.3">
      <c r="B50" t="str">
        <f>IF($K$2="FR",M50,W50)</f>
        <v>DATUM</v>
      </c>
      <c r="C50" s="75"/>
      <c r="E50" t="str">
        <f>IF($K$2="FR",P50,Z50)</f>
        <v>VOOR ECHT EN WAAR VERKLAARD</v>
      </c>
      <c r="M50" t="s">
        <v>120</v>
      </c>
      <c r="P50" t="s">
        <v>121</v>
      </c>
      <c r="W50" t="s">
        <v>141</v>
      </c>
      <c r="Z50" t="s">
        <v>142</v>
      </c>
    </row>
    <row r="51" spans="2:26" x14ac:dyDescent="0.3"/>
    <row r="52" spans="2:26" x14ac:dyDescent="0.3"/>
    <row r="53" spans="2:26" x14ac:dyDescent="0.3"/>
    <row r="54" spans="2:26" x14ac:dyDescent="0.3"/>
    <row r="55" spans="2:26" x14ac:dyDescent="0.3">
      <c r="E55" s="141" t="str">
        <f t="shared" ref="E55:K55" si="17">IF($K$2="FR",P55,Z55)</f>
        <v>[NAAM en VOORNAAM van natuurlijke persoon die gemachtigd is om in naam van de erkende organisatie te ondertekenen]</v>
      </c>
      <c r="F55" s="141">
        <f t="shared" si="17"/>
        <v>0</v>
      </c>
      <c r="G55" s="141">
        <f t="shared" si="17"/>
        <v>0</v>
      </c>
      <c r="H55" s="141">
        <f t="shared" si="17"/>
        <v>0</v>
      </c>
      <c r="I55" s="141">
        <f t="shared" si="17"/>
        <v>0</v>
      </c>
      <c r="J55" s="141">
        <f t="shared" si="17"/>
        <v>0</v>
      </c>
      <c r="K55" s="141">
        <f t="shared" si="17"/>
        <v>0</v>
      </c>
      <c r="P55" t="s">
        <v>122</v>
      </c>
      <c r="Z55" t="s">
        <v>143</v>
      </c>
    </row>
    <row r="56" spans="2:26" ht="4.95" customHeight="1" x14ac:dyDescent="0.3"/>
  </sheetData>
  <sheetProtection sheet="1" objects="1" scenarios="1"/>
  <mergeCells count="43">
    <mergeCell ref="B2:I2"/>
    <mergeCell ref="B4:K4"/>
    <mergeCell ref="B5:C5"/>
    <mergeCell ref="D5:K5"/>
    <mergeCell ref="B6:C6"/>
    <mergeCell ref="D6:K6"/>
    <mergeCell ref="B7:C7"/>
    <mergeCell ref="D7:K7"/>
    <mergeCell ref="B8:C8"/>
    <mergeCell ref="D8:K8"/>
    <mergeCell ref="B10:C10"/>
    <mergeCell ref="F10:G10"/>
    <mergeCell ref="B28:B29"/>
    <mergeCell ref="F28:G28"/>
    <mergeCell ref="F29:G29"/>
    <mergeCell ref="B12:B18"/>
    <mergeCell ref="F12:G12"/>
    <mergeCell ref="F13:G13"/>
    <mergeCell ref="F14:G14"/>
    <mergeCell ref="F15:G15"/>
    <mergeCell ref="F16:G16"/>
    <mergeCell ref="F17:G17"/>
    <mergeCell ref="F18:G18"/>
    <mergeCell ref="B21:B23"/>
    <mergeCell ref="F23:G23"/>
    <mergeCell ref="B25:B26"/>
    <mergeCell ref="F25:G25"/>
    <mergeCell ref="F26:G26"/>
    <mergeCell ref="E55:K55"/>
    <mergeCell ref="B31:J31"/>
    <mergeCell ref="B42:K42"/>
    <mergeCell ref="B43:K43"/>
    <mergeCell ref="B44:K44"/>
    <mergeCell ref="B46:K46"/>
    <mergeCell ref="D47:F47"/>
    <mergeCell ref="B32:B33"/>
    <mergeCell ref="C32:C33"/>
    <mergeCell ref="D32:D33"/>
    <mergeCell ref="E32:E33"/>
    <mergeCell ref="F32:G32"/>
    <mergeCell ref="H32:H33"/>
    <mergeCell ref="I32:I33"/>
    <mergeCell ref="J32:J33"/>
  </mergeCells>
  <conditionalFormatting sqref="C50">
    <cfRule type="containsBlanks" dxfId="1" priority="1">
      <formula>LEN(TRIM(C50))=0</formula>
    </cfRule>
  </conditionalFormatting>
  <dataValidations count="1">
    <dataValidation type="list" allowBlank="1" showInputMessage="1" showErrorMessage="1" sqref="K2" xr:uid="{BE41C0F4-1884-4E89-BDF0-D302EA8225FF}">
      <formula1>$U$4:$U$5</formula1>
    </dataValidation>
  </dataValidations>
  <pageMargins left="0.7" right="0.7" top="0.75" bottom="0.75" header="0.3" footer="0.3"/>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F2B47-159D-4846-9482-346B1FB409B0}">
  <sheetPr>
    <pageSetUpPr fitToPage="1"/>
  </sheetPr>
  <dimension ref="A1:AH56"/>
  <sheetViews>
    <sheetView showGridLines="0" tabSelected="1" zoomScaleNormal="100" workbookViewId="0">
      <pane ySplit="11" topLeftCell="A28" activePane="bottomLeft" state="frozen"/>
      <selection pane="bottomLeft" activeCell="X43" sqref="X43"/>
    </sheetView>
  </sheetViews>
  <sheetFormatPr baseColWidth="10" defaultColWidth="0" defaultRowHeight="14.4" zeroHeight="1" x14ac:dyDescent="0.3"/>
  <cols>
    <col min="1" max="1" width="1.77734375" customWidth="1"/>
    <col min="2" max="2" width="29.21875" customWidth="1"/>
    <col min="3" max="3" width="30.44140625" customWidth="1"/>
    <col min="4" max="10" width="16.5546875" customWidth="1"/>
    <col min="11" max="11" width="13" customWidth="1"/>
    <col min="12" max="12" width="1.77734375" customWidth="1"/>
    <col min="13" max="22" width="11.5546875" hidden="1"/>
    <col min="23" max="23" width="1.77734375" hidden="1"/>
    <col min="24" max="33" width="11.5546875" hidden="1"/>
    <col min="34" max="34" width="1.77734375" hidden="1"/>
    <col min="35" max="16384" width="11.5546875" hidden="1"/>
  </cols>
  <sheetData>
    <row r="1" spans="2:32" ht="4.95" customHeight="1" thickBot="1" x14ac:dyDescent="0.35"/>
    <row r="2" spans="2:32" ht="18" thickBot="1" x14ac:dyDescent="0.35">
      <c r="B2" s="132" t="str">
        <f t="shared" ref="B2:H2" si="0">IF($K$2="FR",M2,X2)</f>
        <v>UITGAVENSTAAT - SCHIJF 5</v>
      </c>
      <c r="C2" s="133">
        <f t="shared" si="0"/>
        <v>0</v>
      </c>
      <c r="D2" s="133">
        <f t="shared" si="0"/>
        <v>0</v>
      </c>
      <c r="E2" s="133">
        <f t="shared" si="0"/>
        <v>0</v>
      </c>
      <c r="F2" s="133">
        <f t="shared" si="0"/>
        <v>0</v>
      </c>
      <c r="G2" s="133">
        <f t="shared" si="0"/>
        <v>0</v>
      </c>
      <c r="H2" s="133">
        <f t="shared" si="0"/>
        <v>0</v>
      </c>
      <c r="I2" s="182" t="e">
        <f>IF($K$2="FR",V2,#REF!)</f>
        <v>#REF!</v>
      </c>
      <c r="J2" s="1" t="str">
        <f>IF($K$2="FR",U2,AF2)</f>
        <v>TAAL:</v>
      </c>
      <c r="K2" s="2" t="s">
        <v>0</v>
      </c>
      <c r="M2" t="s">
        <v>127</v>
      </c>
      <c r="U2" t="s">
        <v>1</v>
      </c>
      <c r="X2" t="s">
        <v>130</v>
      </c>
      <c r="AF2" t="s">
        <v>2</v>
      </c>
    </row>
    <row r="3" spans="2:32" ht="4.95" customHeight="1" thickBot="1" x14ac:dyDescent="0.35"/>
    <row r="4" spans="2:32" ht="15" thickBot="1" x14ac:dyDescent="0.35">
      <c r="B4" s="134" t="str">
        <f t="shared" ref="B4:H4" si="1">IF($K$2="FR",M4,X4)</f>
        <v>IDENTIFICATIE VAN DE NGA EN VAN HET PROGRAMMA</v>
      </c>
      <c r="C4" s="135">
        <f t="shared" si="1"/>
        <v>0</v>
      </c>
      <c r="D4" s="135">
        <f t="shared" si="1"/>
        <v>0</v>
      </c>
      <c r="E4" s="135">
        <f t="shared" si="1"/>
        <v>0</v>
      </c>
      <c r="F4" s="135">
        <f t="shared" si="1"/>
        <v>0</v>
      </c>
      <c r="G4" s="135">
        <f t="shared" si="1"/>
        <v>0</v>
      </c>
      <c r="H4" s="135">
        <f t="shared" si="1"/>
        <v>0</v>
      </c>
      <c r="I4" s="135" t="e">
        <f>IF($K$2="FR",#REF!,#REF!)</f>
        <v>#REF!</v>
      </c>
      <c r="J4" s="135">
        <f>IF($K$2="FR",#REF!,AF4)</f>
        <v>0</v>
      </c>
      <c r="K4" s="136">
        <f>IF($K$2="FR",V4,AG4)</f>
        <v>0</v>
      </c>
      <c r="M4" t="s">
        <v>3</v>
      </c>
      <c r="V4" t="s">
        <v>4</v>
      </c>
      <c r="X4" t="s">
        <v>5</v>
      </c>
    </row>
    <row r="5" spans="2:32" x14ac:dyDescent="0.3">
      <c r="B5" s="137" t="str">
        <f t="shared" ref="B5:B8" si="2">IF($K$2="FR",M5,X5)</f>
        <v>Naam van de NGA:</v>
      </c>
      <c r="C5" s="138"/>
      <c r="D5" s="183"/>
      <c r="E5" s="183"/>
      <c r="F5" s="183"/>
      <c r="G5" s="183"/>
      <c r="H5" s="183"/>
      <c r="I5" s="183"/>
      <c r="J5" s="183"/>
      <c r="K5" s="184"/>
      <c r="M5" t="s">
        <v>6</v>
      </c>
      <c r="V5" t="s">
        <v>0</v>
      </c>
      <c r="X5" t="s">
        <v>7</v>
      </c>
    </row>
    <row r="6" spans="2:32" x14ac:dyDescent="0.3">
      <c r="B6" s="108" t="str">
        <f t="shared" si="2"/>
        <v>Programmeringscyclus :</v>
      </c>
      <c r="C6" s="109"/>
      <c r="D6" s="176" t="s">
        <v>18</v>
      </c>
      <c r="E6" s="176"/>
      <c r="F6" s="176"/>
      <c r="G6" s="176"/>
      <c r="H6" s="176"/>
      <c r="I6" s="176"/>
      <c r="J6" s="176"/>
      <c r="K6" s="177"/>
      <c r="M6" t="s">
        <v>8</v>
      </c>
      <c r="X6" t="s">
        <v>9</v>
      </c>
    </row>
    <row r="7" spans="2:32" x14ac:dyDescent="0.3">
      <c r="B7" s="108" t="str">
        <f t="shared" si="2"/>
        <v>Jaar van de verantwoording:</v>
      </c>
      <c r="C7" s="109"/>
      <c r="D7" s="176"/>
      <c r="E7" s="176"/>
      <c r="F7" s="176"/>
      <c r="G7" s="176"/>
      <c r="H7" s="176"/>
      <c r="I7" s="176"/>
      <c r="J7" s="176"/>
      <c r="K7" s="177"/>
      <c r="M7" t="s">
        <v>10</v>
      </c>
      <c r="X7" t="s">
        <v>11</v>
      </c>
    </row>
    <row r="8" spans="2:32" ht="15" customHeight="1" thickBot="1" x14ac:dyDescent="0.35">
      <c r="B8" s="112" t="str">
        <f t="shared" si="2"/>
        <v>P.O nummer (Bestelbon - 4500XXXXXX):</v>
      </c>
      <c r="C8" s="113"/>
      <c r="D8" s="178"/>
      <c r="E8" s="178"/>
      <c r="F8" s="178"/>
      <c r="G8" s="178"/>
      <c r="H8" s="178"/>
      <c r="I8" s="178"/>
      <c r="J8" s="178"/>
      <c r="K8" s="179"/>
      <c r="M8" t="s">
        <v>12</v>
      </c>
      <c r="X8" t="s">
        <v>13</v>
      </c>
    </row>
    <row r="9" spans="2:32" ht="15" thickBot="1" x14ac:dyDescent="0.35"/>
    <row r="10" spans="2:32" ht="15" thickBot="1" x14ac:dyDescent="0.35">
      <c r="B10" s="116" t="str">
        <f t="shared" ref="B10:C10" si="3">IF($K$2="FR",M10,X10)</f>
        <v>VERANTWOORDING</v>
      </c>
      <c r="C10" s="117">
        <f t="shared" si="3"/>
        <v>0</v>
      </c>
      <c r="D10" s="4" t="str">
        <f t="shared" ref="D10:I10" si="4">IF($K$2="FR",O10,Z10)</f>
        <v>RAPPORT 2022</v>
      </c>
      <c r="E10" s="4" t="str">
        <f t="shared" si="4"/>
        <v>RAPPORT 2023</v>
      </c>
      <c r="F10" s="4" t="str">
        <f t="shared" si="4"/>
        <v>RAPPORT 2024</v>
      </c>
      <c r="G10" s="180" t="str">
        <f t="shared" si="4"/>
        <v>UITGAVENSTAAT 2025</v>
      </c>
      <c r="H10" s="181"/>
      <c r="I10" s="4" t="str">
        <f t="shared" si="4"/>
        <v>TOTAAL</v>
      </c>
      <c r="M10" t="s">
        <v>128</v>
      </c>
      <c r="O10" t="s">
        <v>123</v>
      </c>
      <c r="P10" t="s">
        <v>124</v>
      </c>
      <c r="Q10" t="s">
        <v>125</v>
      </c>
      <c r="R10" t="s">
        <v>126</v>
      </c>
      <c r="T10" t="s">
        <v>15</v>
      </c>
      <c r="X10" t="s">
        <v>131</v>
      </c>
      <c r="Z10" t="s">
        <v>123</v>
      </c>
      <c r="AA10" t="s">
        <v>124</v>
      </c>
      <c r="AB10" t="s">
        <v>125</v>
      </c>
      <c r="AC10" t="s">
        <v>132</v>
      </c>
      <c r="AE10" t="s">
        <v>17</v>
      </c>
    </row>
    <row r="11" spans="2:32" ht="4.95" customHeight="1" thickBot="1" x14ac:dyDescent="0.35">
      <c r="D11" s="3"/>
      <c r="E11" s="3"/>
      <c r="F11" s="3"/>
      <c r="G11" s="3"/>
      <c r="H11" s="3"/>
      <c r="I11" s="3"/>
    </row>
    <row r="12" spans="2:32" ht="15" thickBot="1" x14ac:dyDescent="0.35">
      <c r="B12" s="118" t="str">
        <f t="shared" ref="B12:B18" si="5">IF($K$2="FR",M12,X12)</f>
        <v>INITIEEL BUDGET</v>
      </c>
      <c r="C12" s="5" t="str">
        <f t="shared" ref="C12:C18" si="6">IF($K$2="FR",N12,Y12)</f>
        <v>Jaarlijkse schijven in het MB :</v>
      </c>
      <c r="D12" s="6">
        <v>0</v>
      </c>
      <c r="E12" s="6">
        <v>0</v>
      </c>
      <c r="F12" s="6">
        <v>0</v>
      </c>
      <c r="G12" s="166">
        <v>0</v>
      </c>
      <c r="H12" s="167"/>
      <c r="I12" s="7">
        <f>SUM(D12+E12+F12+G12)</f>
        <v>0</v>
      </c>
      <c r="M12" t="s">
        <v>188</v>
      </c>
      <c r="N12" t="s">
        <v>19</v>
      </c>
      <c r="X12" t="s">
        <v>189</v>
      </c>
      <c r="Y12" t="s">
        <v>20</v>
      </c>
    </row>
    <row r="13" spans="2:32" x14ac:dyDescent="0.3">
      <c r="B13" s="119">
        <f t="shared" si="5"/>
        <v>0</v>
      </c>
      <c r="C13" s="8" t="str">
        <f t="shared" si="6"/>
        <v>Directe kosten - Subsidie :</v>
      </c>
      <c r="D13" s="9">
        <v>0</v>
      </c>
      <c r="E13" s="9">
        <v>0</v>
      </c>
      <c r="F13" s="9">
        <v>0</v>
      </c>
      <c r="G13" s="168">
        <v>0</v>
      </c>
      <c r="H13" s="169"/>
      <c r="I13" s="10">
        <f t="shared" ref="I13:I17" si="7">SUM(D13+E13+F13+G13)</f>
        <v>0</v>
      </c>
      <c r="N13" t="s">
        <v>21</v>
      </c>
      <c r="Y13" t="s">
        <v>22</v>
      </c>
    </row>
    <row r="14" spans="2:32" x14ac:dyDescent="0.3">
      <c r="B14" s="119">
        <f t="shared" si="5"/>
        <v>0</v>
      </c>
      <c r="C14" s="11" t="str">
        <f t="shared" si="6"/>
        <v>Directe kosten - Eigen bijdrage :</v>
      </c>
      <c r="D14" s="12">
        <v>0</v>
      </c>
      <c r="E14" s="12">
        <v>0</v>
      </c>
      <c r="F14" s="12">
        <v>0</v>
      </c>
      <c r="G14" s="170">
        <v>0</v>
      </c>
      <c r="H14" s="171"/>
      <c r="I14" s="13">
        <f t="shared" si="7"/>
        <v>0</v>
      </c>
      <c r="N14" t="s">
        <v>23</v>
      </c>
      <c r="Y14" t="s">
        <v>24</v>
      </c>
    </row>
    <row r="15" spans="2:32" x14ac:dyDescent="0.3">
      <c r="B15" s="119">
        <f t="shared" si="5"/>
        <v>0</v>
      </c>
      <c r="C15" s="11" t="str">
        <f t="shared" si="6"/>
        <v>Structuurkosten (7% D.K.) :</v>
      </c>
      <c r="D15" s="12">
        <v>0</v>
      </c>
      <c r="E15" s="12">
        <v>0</v>
      </c>
      <c r="F15" s="12">
        <v>0</v>
      </c>
      <c r="G15" s="170">
        <v>0</v>
      </c>
      <c r="H15" s="171"/>
      <c r="I15" s="13">
        <f t="shared" si="7"/>
        <v>0</v>
      </c>
      <c r="N15" t="s">
        <v>25</v>
      </c>
      <c r="Y15" t="s">
        <v>26</v>
      </c>
    </row>
    <row r="16" spans="2:32" x14ac:dyDescent="0.3">
      <c r="B16" s="119">
        <f t="shared" si="5"/>
        <v>0</v>
      </c>
      <c r="C16" s="11" t="str">
        <f t="shared" si="6"/>
        <v>Administratiekosten :</v>
      </c>
      <c r="D16" s="12">
        <v>0</v>
      </c>
      <c r="E16" s="12">
        <v>0</v>
      </c>
      <c r="F16" s="12">
        <v>0</v>
      </c>
      <c r="G16" s="170">
        <v>0</v>
      </c>
      <c r="H16" s="171"/>
      <c r="I16" s="13">
        <f t="shared" si="7"/>
        <v>0</v>
      </c>
      <c r="N16" t="s">
        <v>27</v>
      </c>
      <c r="Y16" t="s">
        <v>28</v>
      </c>
    </row>
    <row r="17" spans="2:33" x14ac:dyDescent="0.3">
      <c r="B17" s="119">
        <f t="shared" si="5"/>
        <v>0</v>
      </c>
      <c r="C17" s="14" t="str">
        <f t="shared" si="6"/>
        <v>Algemeen budget :</v>
      </c>
      <c r="D17" s="15">
        <f>SUM(D13+D14+D15+D16)</f>
        <v>0</v>
      </c>
      <c r="E17" s="15">
        <f>SUM(E13+E14+E15+E16)</f>
        <v>0</v>
      </c>
      <c r="F17" s="15">
        <f>SUM(F13+F14+F15+F16)</f>
        <v>0</v>
      </c>
      <c r="G17" s="172">
        <f>SUM(G13+G14+G15+G16)</f>
        <v>0</v>
      </c>
      <c r="H17" s="173"/>
      <c r="I17" s="16">
        <f t="shared" si="7"/>
        <v>0</v>
      </c>
      <c r="N17" t="s">
        <v>29</v>
      </c>
      <c r="Y17" t="s">
        <v>30</v>
      </c>
    </row>
    <row r="18" spans="2:33" ht="15" thickBot="1" x14ac:dyDescent="0.35">
      <c r="B18" s="120">
        <f t="shared" si="5"/>
        <v>0</v>
      </c>
      <c r="C18" s="17" t="str">
        <f t="shared" si="6"/>
        <v>Algemeen gecumuleerd budget :</v>
      </c>
      <c r="D18" s="18">
        <f>D17</f>
        <v>0</v>
      </c>
      <c r="E18" s="18">
        <f>D18+E17</f>
        <v>0</v>
      </c>
      <c r="F18" s="18">
        <f>E18+F17</f>
        <v>0</v>
      </c>
      <c r="G18" s="174">
        <f>F18+G17</f>
        <v>0</v>
      </c>
      <c r="H18" s="175"/>
      <c r="I18" s="19"/>
      <c r="N18" t="s">
        <v>31</v>
      </c>
      <c r="Y18" t="s">
        <v>32</v>
      </c>
    </row>
    <row r="19" spans="2:33" ht="4.95" customHeight="1" x14ac:dyDescent="0.3">
      <c r="D19" s="21"/>
      <c r="E19" s="21"/>
      <c r="F19" s="21"/>
      <c r="G19" s="21"/>
      <c r="H19" s="21"/>
      <c r="I19" s="21"/>
    </row>
    <row r="20" spans="2:33" ht="14.4" customHeight="1" thickBot="1" x14ac:dyDescent="0.35">
      <c r="D20" s="21"/>
      <c r="E20" s="21"/>
      <c r="F20" s="21"/>
      <c r="G20" s="64" t="str">
        <f t="shared" ref="G20" si="8">IF($K$2="FR",R20,AC20)</f>
        <v>UITGAVEN 2025</v>
      </c>
      <c r="H20" s="65" t="str">
        <f t="shared" ref="H20" si="9">IF($K$2="FR",S20,AD20)</f>
        <v>UITGAVEN 2026*</v>
      </c>
      <c r="I20" s="21"/>
      <c r="R20" t="s">
        <v>103</v>
      </c>
      <c r="S20" t="s">
        <v>112</v>
      </c>
      <c r="AC20" t="s">
        <v>150</v>
      </c>
      <c r="AD20" t="s">
        <v>151</v>
      </c>
    </row>
    <row r="21" spans="2:33" ht="14.4" customHeight="1" x14ac:dyDescent="0.3">
      <c r="B21" s="121" t="str">
        <f t="shared" ref="B21:B23" si="10">IF($K$2="FR",M21,X21)</f>
        <v>UITGAVEN</v>
      </c>
      <c r="C21" s="22" t="str">
        <f t="shared" ref="C21:C23" si="11">IF($K$2="FR",N21,Y21)</f>
        <v>Jaarlijkse uitgaven :</v>
      </c>
      <c r="D21" s="23">
        <f>D39</f>
        <v>0</v>
      </c>
      <c r="E21" s="23">
        <f>E39</f>
        <v>0</v>
      </c>
      <c r="F21" s="23">
        <f>F39</f>
        <v>0</v>
      </c>
      <c r="G21" s="23">
        <f>G39</f>
        <v>0</v>
      </c>
      <c r="H21" s="23">
        <f>H39</f>
        <v>0</v>
      </c>
      <c r="I21" s="24">
        <f t="shared" ref="I21:I22" si="12">SUM(D21+E21+F21+G21+H21)</f>
        <v>0</v>
      </c>
      <c r="M21" t="s">
        <v>33</v>
      </c>
      <c r="N21" t="s">
        <v>34</v>
      </c>
      <c r="X21" t="s">
        <v>35</v>
      </c>
      <c r="Y21" t="s">
        <v>36</v>
      </c>
    </row>
    <row r="22" spans="2:33" ht="14.4" customHeight="1" x14ac:dyDescent="0.3">
      <c r="B22" s="122">
        <f t="shared" si="10"/>
        <v>0</v>
      </c>
      <c r="C22" s="25" t="str">
        <f t="shared" si="11"/>
        <v>Bijkomende opbrengsten (B.O.) :</v>
      </c>
      <c r="D22" s="63">
        <v>0</v>
      </c>
      <c r="E22" s="63">
        <v>0</v>
      </c>
      <c r="F22" s="63">
        <v>0</v>
      </c>
      <c r="G22" s="63">
        <v>0</v>
      </c>
      <c r="H22" s="63">
        <v>0</v>
      </c>
      <c r="I22" s="13">
        <f t="shared" si="12"/>
        <v>0</v>
      </c>
      <c r="N22" t="s">
        <v>37</v>
      </c>
      <c r="Y22" t="s">
        <v>38</v>
      </c>
    </row>
    <row r="23" spans="2:33" ht="14.4" customHeight="1" thickBot="1" x14ac:dyDescent="0.35">
      <c r="B23" s="123">
        <f t="shared" si="10"/>
        <v>0</v>
      </c>
      <c r="C23" s="27" t="str">
        <f t="shared" si="11"/>
        <v>Totale uitgaven met B.O. aftrek :</v>
      </c>
      <c r="D23" s="28">
        <f>D21-ABS(D22)</f>
        <v>0</v>
      </c>
      <c r="E23" s="28">
        <f t="shared" ref="E23:F23" si="13">E21-ABS(E22)</f>
        <v>0</v>
      </c>
      <c r="F23" s="28">
        <f t="shared" si="13"/>
        <v>0</v>
      </c>
      <c r="G23" s="156">
        <f>SUM((G21+H21)-(ABS(G22)+ABS(H22)))</f>
        <v>0</v>
      </c>
      <c r="H23" s="157"/>
      <c r="I23" s="29">
        <f t="shared" ref="I23:I25" si="14">SUM(D23+E23+F23+G23)</f>
        <v>0</v>
      </c>
      <c r="N23" t="s">
        <v>39</v>
      </c>
      <c r="Y23" t="s">
        <v>40</v>
      </c>
    </row>
    <row r="24" spans="2:33" ht="4.95" customHeight="1" thickBot="1" x14ac:dyDescent="0.35">
      <c r="D24" s="21"/>
      <c r="E24" s="21"/>
      <c r="F24" s="21"/>
      <c r="G24" s="21"/>
      <c r="H24" s="21"/>
      <c r="I24" s="21"/>
    </row>
    <row r="25" spans="2:33" ht="14.4" customHeight="1" x14ac:dyDescent="0.3">
      <c r="B25" s="124" t="str">
        <f t="shared" ref="B25:B26" si="15">IF($K$2="FR",M25,X25)</f>
        <v>SALDO</v>
      </c>
      <c r="C25" s="22" t="str">
        <f t="shared" ref="C25:C26" si="16">IF($K$2="FR",N25,Y25)</f>
        <v>Jaarlijks saldo :</v>
      </c>
      <c r="D25" s="23">
        <f>D17-D23</f>
        <v>0</v>
      </c>
      <c r="E25" s="23">
        <f t="shared" ref="E25:G25" si="17">E17-E23</f>
        <v>0</v>
      </c>
      <c r="F25" s="23">
        <f t="shared" si="17"/>
        <v>0</v>
      </c>
      <c r="G25" s="158">
        <f t="shared" si="17"/>
        <v>0</v>
      </c>
      <c r="H25" s="159"/>
      <c r="I25" s="24">
        <f t="shared" si="14"/>
        <v>0</v>
      </c>
      <c r="M25" t="s">
        <v>41</v>
      </c>
      <c r="N25" t="s">
        <v>42</v>
      </c>
      <c r="X25" t="s">
        <v>43</v>
      </c>
      <c r="Y25" t="s">
        <v>44</v>
      </c>
    </row>
    <row r="26" spans="2:33" ht="15" thickBot="1" x14ac:dyDescent="0.35">
      <c r="B26" s="125">
        <f t="shared" si="15"/>
        <v>0</v>
      </c>
      <c r="C26" s="30" t="str">
        <f t="shared" si="16"/>
        <v>Gecumuleerd saldo :</v>
      </c>
      <c r="D26" s="31">
        <f>D25</f>
        <v>0</v>
      </c>
      <c r="E26" s="31">
        <f>D26+E25</f>
        <v>0</v>
      </c>
      <c r="F26" s="31">
        <f>E26+F25</f>
        <v>0</v>
      </c>
      <c r="G26" s="160">
        <f>F26+G25</f>
        <v>0</v>
      </c>
      <c r="H26" s="161"/>
      <c r="I26" s="32"/>
      <c r="N26" t="s">
        <v>45</v>
      </c>
      <c r="Y26" t="s">
        <v>46</v>
      </c>
    </row>
    <row r="27" spans="2:33" ht="4.95" customHeight="1" thickBot="1" x14ac:dyDescent="0.35">
      <c r="D27" s="21"/>
      <c r="E27" s="21"/>
      <c r="F27" s="21"/>
      <c r="G27" s="21"/>
      <c r="H27" s="21"/>
      <c r="I27" s="21"/>
    </row>
    <row r="28" spans="2:33" x14ac:dyDescent="0.3">
      <c r="B28" s="126" t="str">
        <f t="shared" ref="B28:B29" si="18">IF($K$2="FR",M28,X28)</f>
        <v>UITVOERING</v>
      </c>
      <c r="C28" s="22" t="str">
        <f t="shared" ref="C28:C29" si="19">IF($K$2="FR",N28,Y28)</f>
        <v>Uitvoeringsgraad van de schijf :</v>
      </c>
      <c r="D28" s="33">
        <f>IF(D17=0,0,1-(D26/D17))</f>
        <v>0</v>
      </c>
      <c r="E28" s="33">
        <f t="shared" ref="E28:G28" si="20">IF(E17=0,0,1-(E26/E17))</f>
        <v>0</v>
      </c>
      <c r="F28" s="33">
        <f t="shared" si="20"/>
        <v>0</v>
      </c>
      <c r="G28" s="162">
        <f t="shared" si="20"/>
        <v>0</v>
      </c>
      <c r="H28" s="163"/>
      <c r="I28" s="34">
        <f>IF(I17=0,0,1-(I25/I17))</f>
        <v>0</v>
      </c>
      <c r="M28" t="s">
        <v>47</v>
      </c>
      <c r="N28" t="s">
        <v>48</v>
      </c>
      <c r="X28" t="s">
        <v>49</v>
      </c>
      <c r="Y28" t="s">
        <v>50</v>
      </c>
    </row>
    <row r="29" spans="2:33" ht="15" thickBot="1" x14ac:dyDescent="0.35">
      <c r="B29" s="127">
        <f t="shared" si="18"/>
        <v>0</v>
      </c>
      <c r="C29" s="35" t="str">
        <f t="shared" si="19"/>
        <v>Saldo van de schijf :</v>
      </c>
      <c r="D29" s="36">
        <f>IF(D17=0,0,D26/D17)</f>
        <v>0</v>
      </c>
      <c r="E29" s="36">
        <f t="shared" ref="E29:G29" si="21">IF(E17=0,0,E26/E17)</f>
        <v>0</v>
      </c>
      <c r="F29" s="36">
        <f t="shared" si="21"/>
        <v>0</v>
      </c>
      <c r="G29" s="164">
        <f t="shared" si="21"/>
        <v>0</v>
      </c>
      <c r="H29" s="165"/>
      <c r="I29" s="76"/>
      <c r="N29" t="s">
        <v>51</v>
      </c>
      <c r="Y29" t="s">
        <v>52</v>
      </c>
    </row>
    <row r="30" spans="2:33" ht="15" thickBot="1" x14ac:dyDescent="0.35"/>
    <row r="31" spans="2:33" ht="15" thickBot="1" x14ac:dyDescent="0.35">
      <c r="B31" s="142" t="str">
        <f t="shared" ref="B31:K31" si="22">IF($K$2="FR",M31,X31)</f>
        <v>GLOBALE OPVOLGING VAN DE BUDGETTAIRE UITVOERING - VOORAFGAANDE VOORSTELLING</v>
      </c>
      <c r="C31" s="143">
        <f t="shared" si="22"/>
        <v>0</v>
      </c>
      <c r="D31" s="143">
        <f t="shared" si="22"/>
        <v>0</v>
      </c>
      <c r="E31" s="143">
        <f t="shared" si="22"/>
        <v>0</v>
      </c>
      <c r="F31" s="143">
        <f t="shared" si="22"/>
        <v>0</v>
      </c>
      <c r="G31" s="143">
        <f t="shared" si="22"/>
        <v>0</v>
      </c>
      <c r="H31" s="143">
        <f t="shared" si="22"/>
        <v>0</v>
      </c>
      <c r="I31" s="143">
        <f t="shared" si="22"/>
        <v>0</v>
      </c>
      <c r="J31" s="143">
        <f t="shared" si="22"/>
        <v>0</v>
      </c>
      <c r="K31" s="144">
        <f t="shared" si="22"/>
        <v>0</v>
      </c>
      <c r="M31" t="s">
        <v>129</v>
      </c>
      <c r="X31" t="s">
        <v>144</v>
      </c>
    </row>
    <row r="32" spans="2:33" x14ac:dyDescent="0.3">
      <c r="B32" s="150" t="str">
        <f>IF($K$2="FR",M32,X32)</f>
        <v>RUBRIEKEN</v>
      </c>
      <c r="C32" s="152" t="str">
        <f t="shared" ref="C32:K33" si="23">IF($K$2="FR",N32,Y32)</f>
        <v>INITIEEL BUDGET</v>
      </c>
      <c r="D32" s="152" t="str">
        <f t="shared" si="23"/>
        <v>UITGAVEN 2022</v>
      </c>
      <c r="E32" s="152" t="str">
        <f t="shared" si="23"/>
        <v>UITGAVEN 2023</v>
      </c>
      <c r="F32" s="152" t="str">
        <f t="shared" si="23"/>
        <v>UITGAVEN 2024</v>
      </c>
      <c r="G32" s="152" t="str">
        <f t="shared" si="23"/>
        <v>UITGAVENSTAAT</v>
      </c>
      <c r="H32" s="152"/>
      <c r="I32" s="152" t="str">
        <f t="shared" si="23"/>
        <v>TOTALE UITGAVEN</v>
      </c>
      <c r="J32" s="152" t="str">
        <f t="shared" si="23"/>
        <v>SALDO</v>
      </c>
      <c r="K32" s="154" t="str">
        <f t="shared" si="23"/>
        <v>UITVOERING</v>
      </c>
      <c r="M32" t="s">
        <v>99</v>
      </c>
      <c r="N32" t="s">
        <v>188</v>
      </c>
      <c r="O32" t="s">
        <v>100</v>
      </c>
      <c r="P32" t="s">
        <v>101</v>
      </c>
      <c r="Q32" t="s">
        <v>102</v>
      </c>
      <c r="R32" t="s">
        <v>104</v>
      </c>
      <c r="T32" t="s">
        <v>105</v>
      </c>
      <c r="U32" t="s">
        <v>41</v>
      </c>
      <c r="V32" t="s">
        <v>47</v>
      </c>
      <c r="X32" t="s">
        <v>145</v>
      </c>
      <c r="Y32" t="s">
        <v>189</v>
      </c>
      <c r="Z32" t="s">
        <v>146</v>
      </c>
      <c r="AA32" t="s">
        <v>147</v>
      </c>
      <c r="AB32" t="s">
        <v>148</v>
      </c>
      <c r="AC32" t="s">
        <v>149</v>
      </c>
      <c r="AE32" t="s">
        <v>152</v>
      </c>
      <c r="AF32" t="s">
        <v>43</v>
      </c>
      <c r="AG32" t="s">
        <v>49</v>
      </c>
    </row>
    <row r="33" spans="2:30" ht="15" thickBot="1" x14ac:dyDescent="0.35">
      <c r="B33" s="151"/>
      <c r="C33" s="153"/>
      <c r="D33" s="153"/>
      <c r="E33" s="153"/>
      <c r="F33" s="153"/>
      <c r="G33" s="64" t="str">
        <f t="shared" si="23"/>
        <v>UITGAVEN 2025</v>
      </c>
      <c r="H33" s="65" t="str">
        <f t="shared" si="23"/>
        <v>UITGAVEN 2026*</v>
      </c>
      <c r="I33" s="153"/>
      <c r="J33" s="153"/>
      <c r="K33" s="155"/>
      <c r="R33" t="s">
        <v>103</v>
      </c>
      <c r="S33" t="s">
        <v>112</v>
      </c>
      <c r="AC33" t="s">
        <v>150</v>
      </c>
      <c r="AD33" t="s">
        <v>151</v>
      </c>
    </row>
    <row r="34" spans="2:30" x14ac:dyDescent="0.3">
      <c r="B34" s="66" t="str">
        <f t="shared" ref="B34:B39" si="24">IF($K$2="FR",M34,X34)</f>
        <v>TOTAAL OPERATIONELE KOSTEN</v>
      </c>
      <c r="C34" s="73"/>
      <c r="D34" s="73"/>
      <c r="E34" s="73"/>
      <c r="F34" s="73"/>
      <c r="G34" s="73"/>
      <c r="H34" s="73"/>
      <c r="I34" s="68">
        <f>SUM(D34+E34+F34+G34+H34)</f>
        <v>0</v>
      </c>
      <c r="J34" s="68">
        <f>SUM(C34-I34)</f>
        <v>0</v>
      </c>
      <c r="K34" s="70" t="str">
        <f>IF(C34=0,"",(I34/C34))</f>
        <v/>
      </c>
      <c r="M34" t="s">
        <v>106</v>
      </c>
      <c r="X34" t="s">
        <v>153</v>
      </c>
    </row>
    <row r="35" spans="2:30" x14ac:dyDescent="0.3">
      <c r="B35" s="67" t="str">
        <f t="shared" si="24"/>
        <v>TOTAAL BEHEERSKOSTEN</v>
      </c>
      <c r="C35" s="74"/>
      <c r="D35" s="74"/>
      <c r="E35" s="74"/>
      <c r="F35" s="74"/>
      <c r="G35" s="74"/>
      <c r="H35" s="74"/>
      <c r="I35" s="69">
        <f>SUM(D35+E35+F35+G35+H35)</f>
        <v>0</v>
      </c>
      <c r="J35" s="69">
        <f>SUM(C35-I35)</f>
        <v>0</v>
      </c>
      <c r="K35" s="71" t="str">
        <f t="shared" ref="K35:K39" si="25">IF(C35=0,"",(I35/C35))</f>
        <v/>
      </c>
      <c r="M35" t="s">
        <v>107</v>
      </c>
      <c r="X35" t="s">
        <v>154</v>
      </c>
    </row>
    <row r="36" spans="2:30" x14ac:dyDescent="0.3">
      <c r="B36" s="83" t="str">
        <f t="shared" si="24"/>
        <v>TOTAAL DIRECTE KOSTEN</v>
      </c>
      <c r="C36" s="78">
        <f>SUM(C34+C35)</f>
        <v>0</v>
      </c>
      <c r="D36" s="78">
        <f t="shared" ref="D36:J36" si="26">SUM(D34+D35)</f>
        <v>0</v>
      </c>
      <c r="E36" s="78">
        <f t="shared" si="26"/>
        <v>0</v>
      </c>
      <c r="F36" s="78">
        <f t="shared" si="26"/>
        <v>0</v>
      </c>
      <c r="G36" s="78">
        <f t="shared" si="26"/>
        <v>0</v>
      </c>
      <c r="H36" s="78">
        <f t="shared" si="26"/>
        <v>0</v>
      </c>
      <c r="I36" s="78">
        <f t="shared" si="26"/>
        <v>0</v>
      </c>
      <c r="J36" s="78">
        <f t="shared" si="26"/>
        <v>0</v>
      </c>
      <c r="K36" s="79" t="str">
        <f t="shared" si="25"/>
        <v/>
      </c>
      <c r="M36" t="s">
        <v>108</v>
      </c>
      <c r="X36" t="s">
        <v>155</v>
      </c>
    </row>
    <row r="37" spans="2:30" x14ac:dyDescent="0.3">
      <c r="B37" s="67" t="str">
        <f t="shared" si="24"/>
        <v>TOTAAL ADMINISTRATIEKOSTEN</v>
      </c>
      <c r="C37" s="74"/>
      <c r="D37" s="74"/>
      <c r="E37" s="74"/>
      <c r="F37" s="74"/>
      <c r="G37" s="74"/>
      <c r="H37" s="74"/>
      <c r="I37" s="69">
        <f t="shared" ref="I37:I38" si="27">SUM(D37+E37+F37+G37+H37)</f>
        <v>0</v>
      </c>
      <c r="J37" s="69">
        <f t="shared" ref="J37:J38" si="28">SUM(C37-I37)</f>
        <v>0</v>
      </c>
      <c r="K37" s="71" t="str">
        <f t="shared" si="25"/>
        <v/>
      </c>
      <c r="M37" t="s">
        <v>110</v>
      </c>
      <c r="X37" t="s">
        <v>156</v>
      </c>
    </row>
    <row r="38" spans="2:30" x14ac:dyDescent="0.3">
      <c r="B38" s="77" t="str">
        <f t="shared" si="24"/>
        <v>TOTAAL STRUCTUURKOSTEN</v>
      </c>
      <c r="C38" s="74"/>
      <c r="D38" s="74"/>
      <c r="E38" s="74"/>
      <c r="F38" s="74"/>
      <c r="G38" s="74"/>
      <c r="H38" s="74"/>
      <c r="I38" s="69">
        <f t="shared" si="27"/>
        <v>0</v>
      </c>
      <c r="J38" s="69">
        <f t="shared" si="28"/>
        <v>0</v>
      </c>
      <c r="K38" s="71" t="str">
        <f t="shared" si="25"/>
        <v/>
      </c>
      <c r="M38" t="s">
        <v>109</v>
      </c>
      <c r="X38" t="s">
        <v>157</v>
      </c>
    </row>
    <row r="39" spans="2:30" ht="15" thickBot="1" x14ac:dyDescent="0.35">
      <c r="B39" s="82" t="str">
        <f t="shared" si="24"/>
        <v>TOTAAL PROGRAMMA</v>
      </c>
      <c r="C39" s="80">
        <f>SUM(C36+C37+C38)</f>
        <v>0</v>
      </c>
      <c r="D39" s="80">
        <f t="shared" ref="D39:J39" si="29">SUM(D36+D37+D38)</f>
        <v>0</v>
      </c>
      <c r="E39" s="80">
        <f t="shared" si="29"/>
        <v>0</v>
      </c>
      <c r="F39" s="80">
        <f t="shared" si="29"/>
        <v>0</v>
      </c>
      <c r="G39" s="80">
        <f t="shared" si="29"/>
        <v>0</v>
      </c>
      <c r="H39" s="80">
        <f t="shared" si="29"/>
        <v>0</v>
      </c>
      <c r="I39" s="80">
        <f t="shared" si="29"/>
        <v>0</v>
      </c>
      <c r="J39" s="80">
        <f t="shared" si="29"/>
        <v>0</v>
      </c>
      <c r="K39" s="81" t="str">
        <f t="shared" si="25"/>
        <v/>
      </c>
      <c r="M39" t="s">
        <v>111</v>
      </c>
      <c r="X39" t="s">
        <v>158</v>
      </c>
    </row>
    <row r="40" spans="2:30" x14ac:dyDescent="0.3">
      <c r="H40" s="145" t="str">
        <f>IF($K$2="FR",S40,AD40)</f>
        <v>* Stopgezet op de datum van invoering van de uitgavenstaat</v>
      </c>
      <c r="I40" s="145"/>
      <c r="J40" s="145"/>
      <c r="K40" s="145"/>
      <c r="S40" t="s">
        <v>113</v>
      </c>
      <c r="AD40" t="s">
        <v>159</v>
      </c>
    </row>
    <row r="41" spans="2:30" x14ac:dyDescent="0.3"/>
    <row r="42" spans="2:30" x14ac:dyDescent="0.3">
      <c r="B42" s="147" t="str">
        <f t="shared" ref="B42:K42" si="30">IF($K$2="FR",M42,X42)</f>
        <v>Conform Art. 32, §3, 1°, moet de uitgavenstaat aantonen dat het niet bestede saldo van het programma lager is dan 25% van de laatste uitbetaalde schijf (2025).</v>
      </c>
      <c r="C42" s="147">
        <f t="shared" si="30"/>
        <v>0</v>
      </c>
      <c r="D42" s="147">
        <f t="shared" si="30"/>
        <v>0</v>
      </c>
      <c r="E42" s="147">
        <f t="shared" si="30"/>
        <v>0</v>
      </c>
      <c r="F42" s="147">
        <f t="shared" si="30"/>
        <v>0</v>
      </c>
      <c r="G42" s="147">
        <f t="shared" si="30"/>
        <v>0</v>
      </c>
      <c r="H42" s="147">
        <f t="shared" si="30"/>
        <v>0</v>
      </c>
      <c r="I42" s="147">
        <f t="shared" si="30"/>
        <v>0</v>
      </c>
      <c r="J42" s="147">
        <f t="shared" si="30"/>
        <v>0</v>
      </c>
      <c r="K42" s="147">
        <f t="shared" si="30"/>
        <v>0</v>
      </c>
      <c r="M42" t="s">
        <v>114</v>
      </c>
      <c r="X42" t="s">
        <v>134</v>
      </c>
    </row>
    <row r="43" spans="2:30" ht="43.2" customHeight="1" x14ac:dyDescent="0.3">
      <c r="B43" s="147" t="str">
        <f t="shared" ref="B43:B44" si="31">IF($K$2="FR",M43,X43)</f>
        <v>Deze uitgavenstaat inclusief de voorafgaande voorstelling van de uitgaven voor de jaren 2025 en 2026, wordt stopgezet op de datum van voorlegging van de schuldvordering die er wordt aan toegevoegd. De uitgaven 2025 zullen gestaafd worden in het Financieel Verantwoordingsrapport voor het jaar 2025, zoals verwacht op 30 juni van het jaar 2026. De totale uitgaven voor 2025 die in dit rapport worden aangegeven, zullen dus in geen geval lager zijn dan wat in de uitgavenstaat werd aangegeven.</v>
      </c>
      <c r="C43" s="147">
        <f t="shared" ref="C43:C44" si="32">IF($K$2="FR",N43,Y43)</f>
        <v>0</v>
      </c>
      <c r="D43" s="147">
        <f t="shared" ref="D43:D44" si="33">IF($K$2="FR",O43,Z43)</f>
        <v>0</v>
      </c>
      <c r="E43" s="147">
        <f t="shared" ref="E43:E44" si="34">IF($K$2="FR",P43,AA43)</f>
        <v>0</v>
      </c>
      <c r="F43" s="147">
        <f t="shared" ref="F43:F44" si="35">IF($K$2="FR",Q43,AB43)</f>
        <v>0</v>
      </c>
      <c r="G43" s="147">
        <f t="shared" ref="G43:G44" si="36">IF($K$2="FR",R43,AC43)</f>
        <v>0</v>
      </c>
      <c r="H43" s="147">
        <f t="shared" ref="H43:H44" si="37">IF($K$2="FR",S43,AD43)</f>
        <v>0</v>
      </c>
      <c r="I43" s="147">
        <f t="shared" ref="I43:I44" si="38">IF($K$2="FR",T43,AE43)</f>
        <v>0</v>
      </c>
      <c r="J43" s="147">
        <f t="shared" ref="J43:J44" si="39">IF($K$2="FR",U43,AF43)</f>
        <v>0</v>
      </c>
      <c r="K43" s="147">
        <f t="shared" ref="K43:K44" si="40">IF($K$2="FR",V43,AG43)</f>
        <v>0</v>
      </c>
      <c r="M43" t="s">
        <v>116</v>
      </c>
      <c r="X43" t="s">
        <v>135</v>
      </c>
    </row>
    <row r="44" spans="2:30" x14ac:dyDescent="0.3">
      <c r="B44" s="147" t="str">
        <f t="shared" si="31"/>
        <v>Het eenvoudigweg overdragen van bedragen aan lokale partners wordt niet als uitgave beschouwd in de uitgavenstaat.</v>
      </c>
      <c r="C44" s="147">
        <f t="shared" si="32"/>
        <v>0</v>
      </c>
      <c r="D44" s="147">
        <f t="shared" si="33"/>
        <v>0</v>
      </c>
      <c r="E44" s="147">
        <f t="shared" si="34"/>
        <v>0</v>
      </c>
      <c r="F44" s="147">
        <f t="shared" si="35"/>
        <v>0</v>
      </c>
      <c r="G44" s="147">
        <f t="shared" si="36"/>
        <v>0</v>
      </c>
      <c r="H44" s="147">
        <f t="shared" si="37"/>
        <v>0</v>
      </c>
      <c r="I44" s="147">
        <f t="shared" si="38"/>
        <v>0</v>
      </c>
      <c r="J44" s="147">
        <f t="shared" si="39"/>
        <v>0</v>
      </c>
      <c r="K44" s="147">
        <f t="shared" si="40"/>
        <v>0</v>
      </c>
      <c r="M44" t="s">
        <v>115</v>
      </c>
      <c r="X44" t="s">
        <v>133</v>
      </c>
    </row>
    <row r="45" spans="2:30" x14ac:dyDescent="0.3"/>
    <row r="46" spans="2:30" ht="28.2" customHeight="1" x14ac:dyDescent="0.3">
      <c r="B46" s="148" t="str">
        <f>IF($K$2="FR",M46,X46)</f>
        <v>In beschouwing genomen dat het laatste financieel verantwoordingsrapport een niet besteed saldo van het programma voorlegt dat hoger is dan 25% van de laatste verantwoorde schijf (2024), maakt de actuele uitgavenstaat het mogelijk om een uitgaveniveau aan te tonen waarbij het niet bestede saldo van het programma lager is dan 25% van de laatste uitbetaalde schijf aan het programma (2025).</v>
      </c>
      <c r="C46" s="148"/>
      <c r="D46" s="148"/>
      <c r="E46" s="148"/>
      <c r="F46" s="148"/>
      <c r="G46" s="148"/>
      <c r="H46" s="148"/>
      <c r="I46" s="148"/>
      <c r="J46" s="148"/>
      <c r="K46" s="148"/>
      <c r="M46" t="s">
        <v>136</v>
      </c>
      <c r="X46" t="s">
        <v>137</v>
      </c>
    </row>
    <row r="47" spans="2:30" x14ac:dyDescent="0.3">
      <c r="B47" s="72" t="str">
        <f t="shared" ref="B47" si="41">IF($K$2="FR",M47,X47)</f>
        <v xml:space="preserve">In dit kader en op basis van de bijgevoegde Schuldvordering, </v>
      </c>
      <c r="C47" s="72"/>
      <c r="D47" s="149" t="str">
        <f>IF($K$2="FR",P47,AA47)</f>
        <v xml:space="preserve">[invoegen naam van de organisatie] </v>
      </c>
      <c r="E47" s="149"/>
      <c r="F47" s="149"/>
      <c r="G47" s="72" t="str">
        <f t="shared" ref="G47" si="42">IF($K$2="FR",R47,AC47)</f>
        <v>vraagt de integrale betaling van de schijf van de subsidie (2026).</v>
      </c>
      <c r="H47" s="72"/>
      <c r="I47" s="72"/>
      <c r="J47" s="72"/>
      <c r="M47" t="s">
        <v>117</v>
      </c>
      <c r="P47" t="s">
        <v>118</v>
      </c>
      <c r="R47" t="s">
        <v>119</v>
      </c>
      <c r="X47" t="s">
        <v>138</v>
      </c>
      <c r="AA47" t="s">
        <v>139</v>
      </c>
      <c r="AC47" t="s">
        <v>140</v>
      </c>
    </row>
    <row r="48" spans="2:30" x14ac:dyDescent="0.3"/>
    <row r="49" spans="2:27" x14ac:dyDescent="0.3"/>
    <row r="50" spans="2:27" x14ac:dyDescent="0.3">
      <c r="B50" t="str">
        <f t="shared" ref="B50" si="43">IF($K$2="FR",M50,X50)</f>
        <v>DATUM</v>
      </c>
      <c r="C50" s="75"/>
      <c r="E50" t="str">
        <f t="shared" ref="E50" si="44">IF($K$2="FR",P50,AA50)</f>
        <v>VOOR ECHT EN WAAR VERKLAARD</v>
      </c>
      <c r="M50" t="s">
        <v>120</v>
      </c>
      <c r="P50" t="s">
        <v>121</v>
      </c>
      <c r="X50" t="s">
        <v>141</v>
      </c>
      <c r="AA50" t="s">
        <v>142</v>
      </c>
    </row>
    <row r="51" spans="2:27" x14ac:dyDescent="0.3"/>
    <row r="52" spans="2:27" x14ac:dyDescent="0.3"/>
    <row r="53" spans="2:27" x14ac:dyDescent="0.3"/>
    <row r="54" spans="2:27" x14ac:dyDescent="0.3"/>
    <row r="55" spans="2:27" x14ac:dyDescent="0.3">
      <c r="E55" s="141" t="str">
        <f t="shared" ref="E55" si="45">IF($K$2="FR",P55,AA55)</f>
        <v>[NAAM en VOORNAAM van natuurlijke persoon die gemachtigd is om in naam van de erkende organisatie te ondertekenen]</v>
      </c>
      <c r="F55" s="141"/>
      <c r="G55" s="141"/>
      <c r="H55" s="141"/>
      <c r="I55" s="141"/>
      <c r="J55" s="141"/>
      <c r="K55" s="141"/>
      <c r="P55" t="s">
        <v>122</v>
      </c>
      <c r="AA55" t="s">
        <v>143</v>
      </c>
    </row>
    <row r="56" spans="2:27" ht="4.95" customHeight="1" x14ac:dyDescent="0.3"/>
  </sheetData>
  <sheetProtection sheet="1" objects="1" scenarios="1"/>
  <mergeCells count="45">
    <mergeCell ref="B10:C10"/>
    <mergeCell ref="G32:H32"/>
    <mergeCell ref="B32:B33"/>
    <mergeCell ref="C32:C33"/>
    <mergeCell ref="D32:D33"/>
    <mergeCell ref="E32:E33"/>
    <mergeCell ref="F32:F33"/>
    <mergeCell ref="G15:H15"/>
    <mergeCell ref="G16:H16"/>
    <mergeCell ref="G17:H17"/>
    <mergeCell ref="G18:H18"/>
    <mergeCell ref="G25:H25"/>
    <mergeCell ref="G26:H26"/>
    <mergeCell ref="E55:K55"/>
    <mergeCell ref="B46:K46"/>
    <mergeCell ref="B2:I2"/>
    <mergeCell ref="B42:K42"/>
    <mergeCell ref="B43:K43"/>
    <mergeCell ref="B12:B18"/>
    <mergeCell ref="B21:B23"/>
    <mergeCell ref="B25:B26"/>
    <mergeCell ref="B28:B29"/>
    <mergeCell ref="G29:H29"/>
    <mergeCell ref="G10:H10"/>
    <mergeCell ref="G12:H12"/>
    <mergeCell ref="G13:H13"/>
    <mergeCell ref="G14:H14"/>
    <mergeCell ref="B4:K4"/>
    <mergeCell ref="I32:I33"/>
    <mergeCell ref="B5:C5"/>
    <mergeCell ref="B6:C6"/>
    <mergeCell ref="B7:C7"/>
    <mergeCell ref="B8:C8"/>
    <mergeCell ref="D5:K5"/>
    <mergeCell ref="D6:K6"/>
    <mergeCell ref="D7:K7"/>
    <mergeCell ref="D8:K8"/>
    <mergeCell ref="G23:H23"/>
    <mergeCell ref="H40:K40"/>
    <mergeCell ref="D47:F47"/>
    <mergeCell ref="G28:H28"/>
    <mergeCell ref="B31:K31"/>
    <mergeCell ref="B44:K44"/>
    <mergeCell ref="J32:J33"/>
    <mergeCell ref="K32:K33"/>
  </mergeCells>
  <conditionalFormatting sqref="C50">
    <cfRule type="containsBlanks" dxfId="0" priority="1">
      <formula>LEN(TRIM(C50))=0</formula>
    </cfRule>
  </conditionalFormatting>
  <dataValidations count="1">
    <dataValidation type="list" allowBlank="1" showInputMessage="1" showErrorMessage="1" sqref="K2" xr:uid="{A46F0790-2651-4C5F-BC87-DE7412491852}">
      <formula1>$V$4:$V$5</formula1>
    </dataValidation>
  </dataValidations>
  <pageMargins left="0.7" right="0.7" top="0.75" bottom="0.75" header="0.3" footer="0.3"/>
  <pageSetup paperSize="9" scale="60" orientation="landscape" r:id="rId1"/>
  <ignoredErrors>
    <ignoredError sqref="I36:J36" formula="1"/>
    <ignoredError sqref="E55"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A2F454BB0E84A4E90D84DA4238D48D3" ma:contentTypeVersion="14" ma:contentTypeDescription="Create a new document." ma:contentTypeScope="" ma:versionID="87dbd9ffb8808abcfa2d78e1306e7584">
  <xsd:schema xmlns:xsd="http://www.w3.org/2001/XMLSchema" xmlns:xs="http://www.w3.org/2001/XMLSchema" xmlns:p="http://schemas.microsoft.com/office/2006/metadata/properties" xmlns:ns2="3b75fe59-8faf-4761-93b6-b56a35a79251" xmlns:ns3="c0b8f84b-33fb-4643-8af1-1074bbe4fa9e" targetNamespace="http://schemas.microsoft.com/office/2006/metadata/properties" ma:root="true" ma:fieldsID="e20fb68ad91b0c0d1e3602e0a8bdaf13" ns2:_="" ns3:_="">
    <xsd:import namespace="3b75fe59-8faf-4761-93b6-b56a35a79251"/>
    <xsd:import namespace="c0b8f84b-33fb-4643-8af1-1074bbe4fa9e"/>
    <xsd:element name="properties">
      <xsd:complexType>
        <xsd:sequence>
          <xsd:element name="documentManagement">
            <xsd:complexType>
              <xsd:all>
                <xsd:element ref="ns2:p5e7a70900b24fdf9bcfb9b5fc846c60" minOccurs="0"/>
                <xsd:element ref="ns2:TaxCatchAll" minOccurs="0"/>
                <xsd:element ref="ns2:TaxCatchAllLabel" minOccurs="0"/>
                <xsd:element ref="ns2:ToBeArchived" minOccurs="0"/>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5fe59-8faf-4761-93b6-b56a35a79251" elementFormDefault="qualified">
    <xsd:import namespace="http://schemas.microsoft.com/office/2006/documentManagement/types"/>
    <xsd:import namespace="http://schemas.microsoft.com/office/infopath/2007/PartnerControls"/>
    <xsd:element name="p5e7a70900b24fdf9bcfb9b5fc846c60" ma:index="8" nillable="true" ma:taxonomy="true" ma:internalName="p5e7a70900b24fdf9bcfb9b5fc846c60" ma:taxonomyFieldName="ArchiveCode" ma:displayName="Archive code" ma:default="" ma:fieldId="{95e7a709-00b2-4fdf-9bcf-b9b5fc846c60}" ma:sspId="8710b318-ea48-4423-a308-0e87359dff93" ma:termSetId="eca26591-3e39-4461-87f0-273b620e3239"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654b7c4f-360b-4af4-93fd-397f6b3ee70c}" ma:internalName="TaxCatchAll" ma:showField="CatchAllData" ma:web="3b75fe59-8faf-4761-93b6-b56a35a79251">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654b7c4f-360b-4af4-93fd-397f6b3ee70c}" ma:internalName="TaxCatchAllLabel" ma:readOnly="true" ma:showField="CatchAllDataLabel" ma:web="3b75fe59-8faf-4761-93b6-b56a35a79251">
      <xsd:complexType>
        <xsd:complexContent>
          <xsd:extension base="dms:MultiChoiceLookup">
            <xsd:sequence>
              <xsd:element name="Value" type="dms:Lookup" maxOccurs="unbounded" minOccurs="0" nillable="true"/>
            </xsd:sequence>
          </xsd:extension>
        </xsd:complexContent>
      </xsd:complexType>
    </xsd:element>
    <xsd:element name="ToBeArchived" ma:index="12" nillable="true" ma:displayName="To be archived" ma:internalName="ToBeArchived">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0b8f84b-33fb-4643-8af1-1074bbe4fa9e" elementFormDefault="qualified">
    <xsd:import namespace="http://schemas.microsoft.com/office/2006/documentManagement/types"/>
    <xsd:import namespace="http://schemas.microsoft.com/office/infopath/2007/PartnerControls"/>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DateTaken" ma:index="23" nillable="true" ma:displayName="MediaServiceDateTaken" ma:hidden="true" ma:internalName="MediaServiceDateTaken" ma:readOnly="true">
      <xsd:simpleType>
        <xsd:restriction base="dms:Text"/>
      </xsd:simpleType>
    </xsd:element>
    <xsd:element name="MediaServiceLocation" ma:index="24" nillable="true" ma:displayName="Location" ma:internalName="MediaServiceLocation" ma:readOnly="true">
      <xsd:simpleType>
        <xsd:restriction base="dms:Text"/>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8710b318-ea48-4423-a308-0e87359dff93"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AEC-AE6B-415D-98BA-722858D1F5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5fe59-8faf-4761-93b6-b56a35a79251"/>
    <ds:schemaRef ds:uri="c0b8f84b-33fb-4643-8af1-1074bbe4fa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7E95FD-B981-49DA-BCDA-79DC711B04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Réduction_Verlaging</vt:lpstr>
      <vt:lpstr>EdD_US_2024</vt:lpstr>
      <vt:lpstr>EdD_US_2025</vt:lpstr>
      <vt:lpstr>EdD_US_2026</vt:lpstr>
      <vt:lpstr>EdD_US_2024!Zone_d_impression</vt:lpstr>
      <vt:lpstr>EdD_US_2025!Zone_d_impression</vt:lpstr>
      <vt:lpstr>EdD_US_2026!Zone_d_impression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 Hove Aubry - D3.3</dc:creator>
  <cp:lastModifiedBy>Van Hove Aubry - DGeo.0</cp:lastModifiedBy>
  <cp:lastPrinted>2022-07-19T11:33:59Z</cp:lastPrinted>
  <dcterms:created xsi:type="dcterms:W3CDTF">2022-07-18T14:28:08Z</dcterms:created>
  <dcterms:modified xsi:type="dcterms:W3CDTF">2022-09-30T16:13:15Z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dc1db8-2f64-468c-a02a-c7d04ea19826_Enabled">
    <vt:lpwstr>true</vt:lpwstr>
  </property>
  <property fmtid="{D5CDD505-2E9C-101B-9397-08002B2CF9AE}" pid="3" name="MSIP_Label_dddc1db8-2f64-468c-a02a-c7d04ea19826_SetDate">
    <vt:lpwstr>2022-07-18T14:28:29Z</vt:lpwstr>
  </property>
  <property fmtid="{D5CDD505-2E9C-101B-9397-08002B2CF9AE}" pid="4" name="MSIP_Label_dddc1db8-2f64-468c-a02a-c7d04ea19826_Method">
    <vt:lpwstr>Privileged</vt:lpwstr>
  </property>
  <property fmtid="{D5CDD505-2E9C-101B-9397-08002B2CF9AE}" pid="5" name="MSIP_Label_dddc1db8-2f64-468c-a02a-c7d04ea19826_Name">
    <vt:lpwstr>Non classifié - Niet geclassificeerd</vt:lpwstr>
  </property>
  <property fmtid="{D5CDD505-2E9C-101B-9397-08002B2CF9AE}" pid="6" name="MSIP_Label_dddc1db8-2f64-468c-a02a-c7d04ea19826_SiteId">
    <vt:lpwstr>80153b30-e434-429b-b41c-0d47f9deec42</vt:lpwstr>
  </property>
  <property fmtid="{D5CDD505-2E9C-101B-9397-08002B2CF9AE}" pid="7" name="MSIP_Label_dddc1db8-2f64-468c-a02a-c7d04ea19826_ActionId">
    <vt:lpwstr>eee01db2-0893-42af-9d18-797d3fc14339</vt:lpwstr>
  </property>
  <property fmtid="{D5CDD505-2E9C-101B-9397-08002B2CF9AE}" pid="8" name="MSIP_Label_dddc1db8-2f64-468c-a02a-c7d04ea19826_ContentBits">
    <vt:lpwstr>0</vt:lpwstr>
  </property>
</Properties>
</file>