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harlotteg\Downloads\"/>
    </mc:Choice>
  </mc:AlternateContent>
  <bookViews>
    <workbookView xWindow="-28920" yWindow="-120" windowWidth="29040" windowHeight="15840" tabRatio="951" activeTab="27"/>
  </bookViews>
  <sheets>
    <sheet name="Manuel_Handleiding" sheetId="34" r:id="rId1"/>
    <sheet name="Checklist" sheetId="2" r:id="rId2"/>
    <sheet name="Liquidations_Vereffeningen" sheetId="4" r:id="rId3"/>
    <sheet name="Global" sheetId="5" r:id="rId4"/>
    <sheet name="CG_BK" sheetId="7" r:id="rId5"/>
    <sheet name="CA_AK" sheetId="8" r:id="rId6"/>
    <sheet name="1" sheetId="6" r:id="rId7"/>
    <sheet name="2" sheetId="14" r:id="rId8"/>
    <sheet name="3" sheetId="15" r:id="rId9"/>
    <sheet name="4" sheetId="16" r:id="rId10"/>
    <sheet name="5" sheetId="17" r:id="rId11"/>
    <sheet name="6" sheetId="18" r:id="rId12"/>
    <sheet name="7" sheetId="19" r:id="rId13"/>
    <sheet name="8" sheetId="20" r:id="rId14"/>
    <sheet name="9" sheetId="21" r:id="rId15"/>
    <sheet name="10" sheetId="22" r:id="rId16"/>
    <sheet name="11" sheetId="23" r:id="rId17"/>
    <sheet name="12" sheetId="24" r:id="rId18"/>
    <sheet name="13" sheetId="25" r:id="rId19"/>
    <sheet name="14" sheetId="26" r:id="rId20"/>
    <sheet name="15" sheetId="27" r:id="rId21"/>
    <sheet name="16" sheetId="28" r:id="rId22"/>
    <sheet name="17" sheetId="29" r:id="rId23"/>
    <sheet name="18" sheetId="30" r:id="rId24"/>
    <sheet name="19" sheetId="31" r:id="rId25"/>
    <sheet name="20" sheetId="32" r:id="rId26"/>
    <sheet name="21" sheetId="33" r:id="rId27"/>
    <sheet name="Répartition_Verdeling" sheetId="9" r:id="rId28"/>
  </sheets>
  <definedNames>
    <definedName name="_xlnm.Print_Area" localSheetId="6">'1'!$A$1:$N$49</definedName>
    <definedName name="_xlnm.Print_Area" localSheetId="15">'10'!$A$1:$N$49</definedName>
    <definedName name="_xlnm.Print_Area" localSheetId="16">'11'!$A$1:$N$49</definedName>
    <definedName name="_xlnm.Print_Area" localSheetId="17">'12'!$A$1:$N$49</definedName>
    <definedName name="_xlnm.Print_Area" localSheetId="18">'13'!$A$1:$N$49</definedName>
    <definedName name="_xlnm.Print_Area" localSheetId="19">'14'!$A$1:$N$49</definedName>
    <definedName name="_xlnm.Print_Area" localSheetId="20">'15'!$A$1:$N$49</definedName>
    <definedName name="_xlnm.Print_Area" localSheetId="21">'16'!$A$1:$N$49</definedName>
    <definedName name="_xlnm.Print_Area" localSheetId="22">'17'!$A$1:$N$49</definedName>
    <definedName name="_xlnm.Print_Area" localSheetId="23">'18'!$A$1:$N$49</definedName>
    <definedName name="_xlnm.Print_Area" localSheetId="24">'19'!$A$1:$N$49</definedName>
    <definedName name="_xlnm.Print_Area" localSheetId="7">'2'!$A$1:$N$49</definedName>
    <definedName name="_xlnm.Print_Area" localSheetId="25">'20'!$A$1:$N$49</definedName>
    <definedName name="_xlnm.Print_Area" localSheetId="26">'21'!$A$1:$N$49</definedName>
    <definedName name="_xlnm.Print_Area" localSheetId="8">'3'!$A$1:$N$49</definedName>
    <definedName name="_xlnm.Print_Area" localSheetId="9">'4'!$A$1:$N$49</definedName>
    <definedName name="_xlnm.Print_Area" localSheetId="10">'5'!$A$1:$N$49</definedName>
    <definedName name="_xlnm.Print_Area" localSheetId="11">'6'!$A$1:$N$49</definedName>
    <definedName name="_xlnm.Print_Area" localSheetId="12">'7'!$A$1:$N$49</definedName>
    <definedName name="_xlnm.Print_Area" localSheetId="13">'8'!$A$1:$N$49</definedName>
    <definedName name="_xlnm.Print_Area" localSheetId="14">'9'!$A$1:$N$49</definedName>
    <definedName name="_xlnm.Print_Area" localSheetId="4">CG_BK!$A$1:$CZ$30</definedName>
    <definedName name="_xlnm.Print_Area" localSheetId="2">Liquidations_Vereffeningen!$A$1:$J$43</definedName>
    <definedName name="_xlnm.Print_Area" localSheetId="0">Manuel_Handleiding!$A$1:$F$82</definedName>
    <definedName name="_xlnm.Print_Area" localSheetId="27">Répartition_Verdeling!$A$1:$V$106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5" i="5" l="1"/>
  <c r="J105" i="5"/>
  <c r="I105" i="5"/>
  <c r="H105" i="5"/>
  <c r="G105" i="5"/>
  <c r="F105" i="5"/>
  <c r="E5" i="6"/>
  <c r="E7" i="9"/>
  <c r="E71" i="34"/>
  <c r="D71" i="34"/>
  <c r="C71" i="34"/>
  <c r="B71" i="34"/>
  <c r="E64" i="34"/>
  <c r="D64" i="34"/>
  <c r="C64" i="34"/>
  <c r="B64" i="34"/>
  <c r="P104" i="9"/>
  <c r="P103" i="9"/>
  <c r="P102" i="9"/>
  <c r="M104" i="9"/>
  <c r="M103" i="9"/>
  <c r="M102" i="9"/>
  <c r="J104" i="9"/>
  <c r="J103" i="9"/>
  <c r="J102" i="9"/>
  <c r="G104" i="9"/>
  <c r="G103" i="9"/>
  <c r="G102" i="9"/>
  <c r="D104" i="9"/>
  <c r="D103" i="9"/>
  <c r="D102" i="9"/>
  <c r="R4" i="9"/>
  <c r="Q4" i="9"/>
  <c r="P4" i="9"/>
  <c r="O4" i="9"/>
  <c r="N4" i="9"/>
  <c r="M4" i="9"/>
  <c r="L4" i="9"/>
  <c r="K4" i="9"/>
  <c r="J4" i="9"/>
  <c r="I4" i="9"/>
  <c r="H4" i="9"/>
  <c r="G4" i="9"/>
  <c r="F4" i="9"/>
  <c r="E4" i="9"/>
  <c r="D4" i="9"/>
  <c r="C4" i="9"/>
  <c r="B4" i="9"/>
  <c r="E81" i="34"/>
  <c r="D81" i="34"/>
  <c r="C81" i="34"/>
  <c r="B81" i="34"/>
  <c r="E79" i="34"/>
  <c r="D79" i="34"/>
  <c r="C79" i="34"/>
  <c r="B79" i="34"/>
  <c r="E76" i="34"/>
  <c r="D76" i="34"/>
  <c r="C76" i="34"/>
  <c r="B76" i="34"/>
  <c r="E50" i="34"/>
  <c r="D50" i="34"/>
  <c r="C50" i="34"/>
  <c r="B50" i="34"/>
  <c r="E78" i="34"/>
  <c r="D78" i="34"/>
  <c r="C78" i="34"/>
  <c r="B78" i="34"/>
  <c r="E75" i="34"/>
  <c r="D75" i="34"/>
  <c r="C75" i="34"/>
  <c r="B75" i="34"/>
  <c r="E74" i="34"/>
  <c r="D74" i="34"/>
  <c r="C74" i="34"/>
  <c r="B74" i="34"/>
  <c r="E72" i="34"/>
  <c r="D72" i="34"/>
  <c r="C72" i="34"/>
  <c r="E69" i="34"/>
  <c r="D69" i="34"/>
  <c r="C69" i="34"/>
  <c r="B69" i="34"/>
  <c r="E68" i="34"/>
  <c r="D68" i="34"/>
  <c r="C68" i="34"/>
  <c r="B68" i="34"/>
  <c r="E37" i="34"/>
  <c r="D37" i="34"/>
  <c r="C37" i="34"/>
  <c r="B37" i="34"/>
  <c r="E43" i="34"/>
  <c r="D43" i="34"/>
  <c r="C43" i="34"/>
  <c r="B43" i="34"/>
  <c r="E57" i="34"/>
  <c r="D57" i="34"/>
  <c r="C57" i="34"/>
  <c r="B57" i="34"/>
  <c r="E62" i="34"/>
  <c r="D62" i="34"/>
  <c r="C62" i="34"/>
  <c r="B62" i="34"/>
  <c r="E6" i="14"/>
  <c r="E77" i="34"/>
  <c r="D77" i="34"/>
  <c r="C77" i="34"/>
  <c r="B77" i="34"/>
  <c r="E73" i="34"/>
  <c r="D73" i="34"/>
  <c r="C73" i="34"/>
  <c r="B73" i="34"/>
  <c r="E70" i="34"/>
  <c r="D70" i="34"/>
  <c r="C70" i="34"/>
  <c r="B70" i="34"/>
  <c r="E67" i="34"/>
  <c r="D67" i="34"/>
  <c r="C67" i="34"/>
  <c r="B67" i="34"/>
  <c r="E66" i="34"/>
  <c r="D66" i="34"/>
  <c r="C66" i="34"/>
  <c r="B66" i="34"/>
  <c r="E65" i="34"/>
  <c r="D65" i="34"/>
  <c r="C65" i="34"/>
  <c r="E63" i="34"/>
  <c r="D63" i="34"/>
  <c r="C63" i="34"/>
  <c r="B63" i="34"/>
  <c r="E61" i="34"/>
  <c r="D61" i="34"/>
  <c r="C61" i="34"/>
  <c r="B61" i="34"/>
  <c r="E60" i="34"/>
  <c r="D60" i="34"/>
  <c r="C60" i="34"/>
  <c r="E59" i="34"/>
  <c r="D59" i="34"/>
  <c r="C59" i="34"/>
  <c r="B59" i="34"/>
  <c r="E58" i="34"/>
  <c r="D58" i="34"/>
  <c r="C58" i="34"/>
  <c r="B58" i="34"/>
  <c r="E56" i="34"/>
  <c r="D56" i="34"/>
  <c r="C56" i="34"/>
  <c r="B56" i="34"/>
  <c r="E55" i="34"/>
  <c r="D55" i="34"/>
  <c r="C55" i="34"/>
  <c r="E54" i="34"/>
  <c r="D54" i="34"/>
  <c r="C54" i="34"/>
  <c r="B54" i="34"/>
  <c r="E53" i="34"/>
  <c r="D53" i="34"/>
  <c r="C53" i="34"/>
  <c r="B53" i="34"/>
  <c r="E51" i="34"/>
  <c r="D51" i="34"/>
  <c r="C51" i="34"/>
  <c r="B51" i="34"/>
  <c r="E49" i="34"/>
  <c r="D49" i="34"/>
  <c r="C49" i="34"/>
  <c r="B49" i="34"/>
  <c r="E48" i="34"/>
  <c r="D48" i="34"/>
  <c r="C48" i="34"/>
  <c r="B48" i="34"/>
  <c r="E112" i="5"/>
  <c r="E111" i="5"/>
  <c r="E46" i="34"/>
  <c r="D46" i="34"/>
  <c r="C46" i="34"/>
  <c r="B46" i="34"/>
  <c r="E45" i="34"/>
  <c r="D45" i="34"/>
  <c r="C45" i="34"/>
  <c r="B45" i="34"/>
  <c r="E44" i="34"/>
  <c r="D44" i="34"/>
  <c r="C44" i="34"/>
  <c r="B44" i="34"/>
  <c r="E42" i="34"/>
  <c r="D42" i="34"/>
  <c r="C42" i="34"/>
  <c r="B42" i="34"/>
  <c r="E41" i="34"/>
  <c r="D41" i="34"/>
  <c r="C41" i="34"/>
  <c r="E40" i="34"/>
  <c r="D40" i="34"/>
  <c r="C40" i="34"/>
  <c r="B40" i="34"/>
  <c r="E39" i="34"/>
  <c r="D39" i="34"/>
  <c r="C39" i="34"/>
  <c r="B39" i="34"/>
  <c r="E38" i="34"/>
  <c r="D38" i="34"/>
  <c r="C38" i="34"/>
  <c r="B38" i="34"/>
  <c r="E36" i="34"/>
  <c r="D36" i="34"/>
  <c r="C36" i="34"/>
  <c r="B36" i="34"/>
  <c r="E35" i="34"/>
  <c r="D35" i="34"/>
  <c r="C35" i="34"/>
  <c r="E28" i="34" l="1"/>
  <c r="D28" i="34"/>
  <c r="C28" i="34"/>
  <c r="B28" i="34"/>
  <c r="C29" i="34"/>
  <c r="D29" i="34"/>
  <c r="E29" i="34"/>
  <c r="E27" i="34"/>
  <c r="D27" i="34"/>
  <c r="C27" i="34"/>
  <c r="B27" i="34"/>
  <c r="E26" i="34"/>
  <c r="D26" i="34"/>
  <c r="C26" i="34"/>
  <c r="B26" i="34"/>
  <c r="E25" i="34"/>
  <c r="D25" i="34"/>
  <c r="C25" i="34"/>
  <c r="B25" i="34"/>
  <c r="E24" i="34"/>
  <c r="D24" i="34"/>
  <c r="C24" i="34"/>
  <c r="B24" i="34"/>
  <c r="E23" i="34"/>
  <c r="D23" i="34"/>
  <c r="C23" i="34"/>
  <c r="B23" i="34"/>
  <c r="E22" i="34"/>
  <c r="D22" i="34"/>
  <c r="C22" i="34"/>
  <c r="B22" i="34"/>
  <c r="E21" i="34"/>
  <c r="D21" i="34"/>
  <c r="C21" i="34"/>
  <c r="B21" i="34"/>
  <c r="E20" i="34"/>
  <c r="D20" i="34"/>
  <c r="C20" i="34"/>
  <c r="E34" i="34"/>
  <c r="D34" i="34"/>
  <c r="C34" i="34"/>
  <c r="B34" i="34"/>
  <c r="E33" i="34"/>
  <c r="D33" i="34"/>
  <c r="C33" i="34"/>
  <c r="B33" i="34"/>
  <c r="E32" i="34"/>
  <c r="D32" i="34"/>
  <c r="C32" i="34"/>
  <c r="B32" i="34"/>
  <c r="E31" i="34"/>
  <c r="D31" i="34"/>
  <c r="C31" i="34"/>
  <c r="B31" i="34"/>
  <c r="E30" i="34"/>
  <c r="D30" i="34"/>
  <c r="C30" i="34"/>
  <c r="B30" i="34"/>
  <c r="E19" i="34"/>
  <c r="D19" i="34"/>
  <c r="C19" i="34"/>
  <c r="E17" i="34"/>
  <c r="D17" i="34"/>
  <c r="C17" i="34"/>
  <c r="B17" i="34"/>
  <c r="E16" i="34"/>
  <c r="D16" i="34"/>
  <c r="C16" i="34"/>
  <c r="B16" i="34"/>
  <c r="E15" i="34"/>
  <c r="D15" i="34"/>
  <c r="C15" i="34"/>
  <c r="B13" i="34"/>
  <c r="E13" i="34"/>
  <c r="D13" i="34"/>
  <c r="C13" i="34"/>
  <c r="E11" i="34"/>
  <c r="D11" i="34"/>
  <c r="C11" i="34"/>
  <c r="B11" i="34"/>
  <c r="E10" i="34"/>
  <c r="D10" i="34"/>
  <c r="C10" i="34"/>
  <c r="B10" i="34"/>
  <c r="E9" i="34"/>
  <c r="D9" i="34"/>
  <c r="C9" i="34"/>
  <c r="E8" i="34"/>
  <c r="D8" i="34"/>
  <c r="C8" i="34"/>
  <c r="B8" i="34"/>
  <c r="E6" i="34"/>
  <c r="D6" i="34"/>
  <c r="C6" i="34"/>
  <c r="B6" i="34"/>
  <c r="E5" i="34"/>
  <c r="D5" i="34"/>
  <c r="C5" i="34"/>
  <c r="E4" i="34"/>
  <c r="D4" i="34"/>
  <c r="C4" i="34"/>
  <c r="C2" i="34"/>
  <c r="B2" i="34"/>
  <c r="D2" i="34"/>
  <c r="J95" i="5" l="1"/>
  <c r="I95" i="5"/>
  <c r="H95" i="5"/>
  <c r="G95" i="5"/>
  <c r="F95" i="5"/>
  <c r="E95" i="5"/>
  <c r="J94" i="5"/>
  <c r="I94" i="5"/>
  <c r="H94" i="5"/>
  <c r="G94" i="5"/>
  <c r="F94" i="5"/>
  <c r="E94" i="5"/>
  <c r="J93" i="5"/>
  <c r="I93" i="5"/>
  <c r="H93" i="5"/>
  <c r="G93" i="5"/>
  <c r="F93" i="5"/>
  <c r="E93" i="5"/>
  <c r="J91" i="5"/>
  <c r="I91" i="5"/>
  <c r="H91" i="5"/>
  <c r="G91" i="5"/>
  <c r="F91" i="5"/>
  <c r="E91" i="5"/>
  <c r="J90" i="5"/>
  <c r="I90" i="5"/>
  <c r="H90" i="5"/>
  <c r="G90" i="5"/>
  <c r="F90" i="5"/>
  <c r="E90" i="5"/>
  <c r="J89" i="5"/>
  <c r="I89" i="5"/>
  <c r="H89" i="5"/>
  <c r="G89" i="5"/>
  <c r="F89" i="5"/>
  <c r="E89" i="5"/>
  <c r="J87" i="5"/>
  <c r="I87" i="5"/>
  <c r="H87" i="5"/>
  <c r="G87" i="5"/>
  <c r="F87" i="5"/>
  <c r="E87" i="5"/>
  <c r="J86" i="5"/>
  <c r="I86" i="5"/>
  <c r="H86" i="5"/>
  <c r="G86" i="5"/>
  <c r="F86" i="5"/>
  <c r="E86" i="5"/>
  <c r="J85" i="5"/>
  <c r="I85" i="5"/>
  <c r="H85" i="5"/>
  <c r="G85" i="5"/>
  <c r="F85" i="5"/>
  <c r="E85" i="5"/>
  <c r="J83" i="5"/>
  <c r="I83" i="5"/>
  <c r="H83" i="5"/>
  <c r="G83" i="5"/>
  <c r="F83" i="5"/>
  <c r="E83" i="5"/>
  <c r="J82" i="5"/>
  <c r="I82" i="5"/>
  <c r="H82" i="5"/>
  <c r="G82" i="5"/>
  <c r="F82" i="5"/>
  <c r="E82" i="5"/>
  <c r="J81" i="5"/>
  <c r="I81" i="5"/>
  <c r="H81" i="5"/>
  <c r="G81" i="5"/>
  <c r="F81" i="5"/>
  <c r="E81" i="5"/>
  <c r="J79" i="5"/>
  <c r="I79" i="5"/>
  <c r="H79" i="5"/>
  <c r="G79" i="5"/>
  <c r="F79" i="5"/>
  <c r="E79" i="5"/>
  <c r="J78" i="5"/>
  <c r="I78" i="5"/>
  <c r="H78" i="5"/>
  <c r="G78" i="5"/>
  <c r="F78" i="5"/>
  <c r="E78" i="5"/>
  <c r="J77" i="5"/>
  <c r="I77" i="5"/>
  <c r="H77" i="5"/>
  <c r="G77" i="5"/>
  <c r="F77" i="5"/>
  <c r="E77" i="5"/>
  <c r="J75" i="5"/>
  <c r="I75" i="5"/>
  <c r="H75" i="5"/>
  <c r="G75" i="5"/>
  <c r="F75" i="5"/>
  <c r="E75" i="5"/>
  <c r="J74" i="5"/>
  <c r="I74" i="5"/>
  <c r="H74" i="5"/>
  <c r="G74" i="5"/>
  <c r="F74" i="5"/>
  <c r="E74" i="5"/>
  <c r="J73" i="5"/>
  <c r="I73" i="5"/>
  <c r="H73" i="5"/>
  <c r="G73" i="5"/>
  <c r="F73" i="5"/>
  <c r="E73" i="5"/>
  <c r="J71" i="5"/>
  <c r="I71" i="5"/>
  <c r="H71" i="5"/>
  <c r="G71" i="5"/>
  <c r="F71" i="5"/>
  <c r="E71" i="5"/>
  <c r="J70" i="5"/>
  <c r="I70" i="5"/>
  <c r="H70" i="5"/>
  <c r="G70" i="5"/>
  <c r="F70" i="5"/>
  <c r="E70" i="5"/>
  <c r="J69" i="5"/>
  <c r="I69" i="5"/>
  <c r="H69" i="5"/>
  <c r="G69" i="5"/>
  <c r="F69" i="5"/>
  <c r="E69" i="5"/>
  <c r="J67" i="5"/>
  <c r="I67" i="5"/>
  <c r="H67" i="5"/>
  <c r="G67" i="5"/>
  <c r="F67" i="5"/>
  <c r="E67" i="5"/>
  <c r="J66" i="5"/>
  <c r="I66" i="5"/>
  <c r="H66" i="5"/>
  <c r="G66" i="5"/>
  <c r="F66" i="5"/>
  <c r="E66" i="5"/>
  <c r="J65" i="5"/>
  <c r="I65" i="5"/>
  <c r="H65" i="5"/>
  <c r="G65" i="5"/>
  <c r="F65" i="5"/>
  <c r="E65" i="5"/>
  <c r="J63" i="5"/>
  <c r="I63" i="5"/>
  <c r="H63" i="5"/>
  <c r="G63" i="5"/>
  <c r="F63" i="5"/>
  <c r="E63" i="5"/>
  <c r="J62" i="5"/>
  <c r="I62" i="5"/>
  <c r="H62" i="5"/>
  <c r="G62" i="5"/>
  <c r="F62" i="5"/>
  <c r="E62" i="5"/>
  <c r="J61" i="5"/>
  <c r="I61" i="5"/>
  <c r="H61" i="5"/>
  <c r="G61" i="5"/>
  <c r="F61" i="5"/>
  <c r="E61" i="5"/>
  <c r="J59" i="5"/>
  <c r="I59" i="5"/>
  <c r="H59" i="5"/>
  <c r="G59" i="5"/>
  <c r="F59" i="5"/>
  <c r="E59" i="5"/>
  <c r="J58" i="5"/>
  <c r="I58" i="5"/>
  <c r="H58" i="5"/>
  <c r="G58" i="5"/>
  <c r="F58" i="5"/>
  <c r="E58" i="5"/>
  <c r="J57" i="5"/>
  <c r="I57" i="5"/>
  <c r="H57" i="5"/>
  <c r="G57" i="5"/>
  <c r="F57" i="5"/>
  <c r="E57" i="5"/>
  <c r="J55" i="5"/>
  <c r="I55" i="5"/>
  <c r="H55" i="5"/>
  <c r="G55" i="5"/>
  <c r="F55" i="5"/>
  <c r="E55" i="5"/>
  <c r="J54" i="5"/>
  <c r="I54" i="5"/>
  <c r="H54" i="5"/>
  <c r="G54" i="5"/>
  <c r="F54" i="5"/>
  <c r="E54" i="5"/>
  <c r="J53" i="5"/>
  <c r="I53" i="5"/>
  <c r="H53" i="5"/>
  <c r="G53" i="5"/>
  <c r="F53" i="5"/>
  <c r="E53" i="5"/>
  <c r="J51" i="5"/>
  <c r="I51" i="5"/>
  <c r="H51" i="5"/>
  <c r="G51" i="5"/>
  <c r="F51" i="5"/>
  <c r="E51" i="5"/>
  <c r="J50" i="5"/>
  <c r="I50" i="5"/>
  <c r="H50" i="5"/>
  <c r="G50" i="5"/>
  <c r="F50" i="5"/>
  <c r="E50" i="5"/>
  <c r="J49" i="5"/>
  <c r="I49" i="5"/>
  <c r="H49" i="5"/>
  <c r="G49" i="5"/>
  <c r="F49" i="5"/>
  <c r="E49" i="5"/>
  <c r="D95" i="5"/>
  <c r="D94" i="5"/>
  <c r="D93" i="5"/>
  <c r="D91" i="5"/>
  <c r="D90" i="5"/>
  <c r="D89" i="5"/>
  <c r="D87" i="5"/>
  <c r="D86" i="5"/>
  <c r="D85" i="5"/>
  <c r="D83" i="5"/>
  <c r="D82" i="5"/>
  <c r="D81" i="5"/>
  <c r="D79" i="5"/>
  <c r="D78" i="5"/>
  <c r="D77" i="5"/>
  <c r="D75" i="5"/>
  <c r="D74" i="5"/>
  <c r="D73" i="5"/>
  <c r="D71" i="5"/>
  <c r="D70" i="5"/>
  <c r="D69" i="5"/>
  <c r="D67" i="5"/>
  <c r="D66" i="5"/>
  <c r="D65" i="5"/>
  <c r="D63" i="5"/>
  <c r="D62" i="5"/>
  <c r="D61" i="5"/>
  <c r="D59" i="5"/>
  <c r="D58" i="5"/>
  <c r="D57" i="5"/>
  <c r="D55" i="5"/>
  <c r="D54" i="5"/>
  <c r="D53" i="5"/>
  <c r="D51" i="5"/>
  <c r="D50" i="5"/>
  <c r="D49" i="5"/>
  <c r="C92" i="5"/>
  <c r="C88" i="5"/>
  <c r="C84" i="5"/>
  <c r="C80" i="5"/>
  <c r="C76" i="5"/>
  <c r="C72" i="5"/>
  <c r="C68" i="5"/>
  <c r="C64" i="5"/>
  <c r="C60" i="5"/>
  <c r="C56" i="5"/>
  <c r="C52" i="5"/>
  <c r="C48" i="5"/>
  <c r="F54" i="33"/>
  <c r="E54" i="33"/>
  <c r="C54" i="33"/>
  <c r="H53" i="33"/>
  <c r="G53" i="33"/>
  <c r="C53" i="33"/>
  <c r="I52" i="33"/>
  <c r="C52" i="33"/>
  <c r="C51" i="33"/>
  <c r="B51" i="33"/>
  <c r="M50" i="33"/>
  <c r="L50" i="33"/>
  <c r="K50" i="33"/>
  <c r="J50" i="33"/>
  <c r="I50" i="33"/>
  <c r="H50" i="33"/>
  <c r="G50" i="33"/>
  <c r="F50" i="33"/>
  <c r="E50" i="33"/>
  <c r="D50" i="33"/>
  <c r="C50" i="33"/>
  <c r="B50" i="33"/>
  <c r="B48" i="33"/>
  <c r="M47" i="33"/>
  <c r="L47" i="33"/>
  <c r="K47" i="33"/>
  <c r="C47" i="33"/>
  <c r="M46" i="33"/>
  <c r="K46" i="33"/>
  <c r="L46" i="33" s="1"/>
  <c r="C46" i="33"/>
  <c r="M45" i="33"/>
  <c r="L45" i="33"/>
  <c r="K45" i="33"/>
  <c r="C45" i="33"/>
  <c r="M44" i="33"/>
  <c r="K44" i="33"/>
  <c r="K43" i="33" s="1"/>
  <c r="C44" i="33"/>
  <c r="J43" i="33"/>
  <c r="J54" i="33" s="1"/>
  <c r="I43" i="33"/>
  <c r="I54" i="33" s="1"/>
  <c r="H43" i="33"/>
  <c r="H54" i="33" s="1"/>
  <c r="G43" i="33"/>
  <c r="G54" i="33" s="1"/>
  <c r="F43" i="33"/>
  <c r="E43" i="33"/>
  <c r="D43" i="33"/>
  <c r="D54" i="33" s="1"/>
  <c r="C43" i="33"/>
  <c r="M42" i="33"/>
  <c r="K42" i="33"/>
  <c r="L42" i="33" s="1"/>
  <c r="C42" i="33"/>
  <c r="M41" i="33"/>
  <c r="K41" i="33"/>
  <c r="L41" i="33" s="1"/>
  <c r="C41" i="33"/>
  <c r="M40" i="33"/>
  <c r="K40" i="33"/>
  <c r="L40" i="33" s="1"/>
  <c r="C40" i="33"/>
  <c r="J39" i="33"/>
  <c r="J53" i="33" s="1"/>
  <c r="I39" i="33"/>
  <c r="I53" i="33" s="1"/>
  <c r="H39" i="33"/>
  <c r="G39" i="33"/>
  <c r="F39" i="33"/>
  <c r="F53" i="33" s="1"/>
  <c r="E39" i="33"/>
  <c r="E53" i="33" s="1"/>
  <c r="D39" i="33"/>
  <c r="D53" i="33" s="1"/>
  <c r="C39" i="33"/>
  <c r="M38" i="33"/>
  <c r="L38" i="33"/>
  <c r="K38" i="33"/>
  <c r="C38" i="33"/>
  <c r="M37" i="33"/>
  <c r="K37" i="33"/>
  <c r="L37" i="33" s="1"/>
  <c r="L35" i="33" s="1"/>
  <c r="C37" i="33"/>
  <c r="M36" i="33"/>
  <c r="L36" i="33"/>
  <c r="K36" i="33"/>
  <c r="C36" i="33"/>
  <c r="M35" i="33"/>
  <c r="J35" i="33"/>
  <c r="J52" i="33" s="1"/>
  <c r="I35" i="33"/>
  <c r="H35" i="33"/>
  <c r="H52" i="33" s="1"/>
  <c r="G35" i="33"/>
  <c r="G52" i="33" s="1"/>
  <c r="F35" i="33"/>
  <c r="F52" i="33" s="1"/>
  <c r="E35" i="33"/>
  <c r="E52" i="33" s="1"/>
  <c r="D35" i="33"/>
  <c r="D34" i="33" s="1"/>
  <c r="C35" i="33"/>
  <c r="I34" i="33"/>
  <c r="H34" i="33"/>
  <c r="F34" i="33"/>
  <c r="E34" i="33"/>
  <c r="C34" i="33"/>
  <c r="B34" i="33"/>
  <c r="M32" i="33"/>
  <c r="L32" i="33"/>
  <c r="K32" i="33"/>
  <c r="C32" i="33"/>
  <c r="M31" i="33"/>
  <c r="K31" i="33"/>
  <c r="L31" i="33" s="1"/>
  <c r="C31" i="33"/>
  <c r="M30" i="33"/>
  <c r="L30" i="33"/>
  <c r="K30" i="33"/>
  <c r="K29" i="33" s="1"/>
  <c r="C30" i="33"/>
  <c r="M29" i="33"/>
  <c r="J29" i="33"/>
  <c r="I29" i="33"/>
  <c r="H29" i="33"/>
  <c r="G29" i="33"/>
  <c r="F29" i="33"/>
  <c r="E29" i="33"/>
  <c r="D29" i="33"/>
  <c r="C29" i="33"/>
  <c r="M28" i="33"/>
  <c r="K28" i="33"/>
  <c r="L28" i="33" s="1"/>
  <c r="C28" i="33"/>
  <c r="M27" i="33"/>
  <c r="L27" i="33"/>
  <c r="K27" i="33"/>
  <c r="C27" i="33"/>
  <c r="M26" i="33"/>
  <c r="K26" i="33"/>
  <c r="K25" i="33" s="1"/>
  <c r="C26" i="33"/>
  <c r="J25" i="33"/>
  <c r="I25" i="33"/>
  <c r="H25" i="33"/>
  <c r="G25" i="33"/>
  <c r="F25" i="33"/>
  <c r="E25" i="33"/>
  <c r="D25" i="33"/>
  <c r="M25" i="33" s="1"/>
  <c r="C25" i="33"/>
  <c r="M24" i="33"/>
  <c r="L24" i="33"/>
  <c r="K24" i="33"/>
  <c r="C24" i="33"/>
  <c r="M23" i="33"/>
  <c r="K23" i="33"/>
  <c r="L23" i="33" s="1"/>
  <c r="L21" i="33" s="1"/>
  <c r="C23" i="33"/>
  <c r="M22" i="33"/>
  <c r="L22" i="33"/>
  <c r="K22" i="33"/>
  <c r="C22" i="33"/>
  <c r="J21" i="33"/>
  <c r="I21" i="33"/>
  <c r="H21" i="33"/>
  <c r="G21" i="33"/>
  <c r="F21" i="33"/>
  <c r="E21" i="33"/>
  <c r="D21" i="33"/>
  <c r="M21" i="33" s="1"/>
  <c r="C21" i="33"/>
  <c r="M20" i="33"/>
  <c r="K20" i="33"/>
  <c r="K54" i="33" s="1"/>
  <c r="C20" i="33"/>
  <c r="M19" i="33"/>
  <c r="K19" i="33"/>
  <c r="C19" i="33"/>
  <c r="M18" i="33"/>
  <c r="K18" i="33"/>
  <c r="L18" i="33" s="1"/>
  <c r="C18" i="33"/>
  <c r="M17" i="33"/>
  <c r="J17" i="33"/>
  <c r="J16" i="33" s="1"/>
  <c r="I17" i="33"/>
  <c r="H17" i="33"/>
  <c r="G17" i="33"/>
  <c r="G16" i="33" s="1"/>
  <c r="F17" i="33"/>
  <c r="E17" i="33"/>
  <c r="D17" i="33"/>
  <c r="D16" i="33" s="1"/>
  <c r="D51" i="33" s="1"/>
  <c r="C17" i="33"/>
  <c r="I16" i="33"/>
  <c r="I51" i="33" s="1"/>
  <c r="H16" i="33"/>
  <c r="H51" i="33" s="1"/>
  <c r="F16" i="33"/>
  <c r="F51" i="33" s="1"/>
  <c r="E16" i="33"/>
  <c r="E51" i="33" s="1"/>
  <c r="C16" i="33"/>
  <c r="B16" i="33"/>
  <c r="M15" i="33"/>
  <c r="L15" i="33"/>
  <c r="K15" i="33"/>
  <c r="J15" i="33"/>
  <c r="I15" i="33"/>
  <c r="H15" i="33"/>
  <c r="G15" i="33"/>
  <c r="F15" i="33"/>
  <c r="E15" i="33"/>
  <c r="D15" i="33"/>
  <c r="C15" i="33"/>
  <c r="B15" i="33"/>
  <c r="D13" i="33"/>
  <c r="C13" i="33"/>
  <c r="B13" i="33"/>
  <c r="D12" i="33"/>
  <c r="C12" i="33"/>
  <c r="B12" i="33"/>
  <c r="D11" i="33"/>
  <c r="C11" i="33"/>
  <c r="B11" i="33"/>
  <c r="M10" i="33"/>
  <c r="L10" i="33"/>
  <c r="K10" i="33"/>
  <c r="J10" i="33"/>
  <c r="I10" i="33"/>
  <c r="H10" i="33"/>
  <c r="G10" i="33"/>
  <c r="F10" i="33"/>
  <c r="E10" i="33"/>
  <c r="D10" i="33"/>
  <c r="C10" i="33"/>
  <c r="B10" i="33"/>
  <c r="E8" i="33"/>
  <c r="D8" i="33"/>
  <c r="C8" i="33"/>
  <c r="B8" i="33"/>
  <c r="E7" i="33"/>
  <c r="D7" i="33"/>
  <c r="C7" i="33"/>
  <c r="B7" i="33"/>
  <c r="E6" i="33"/>
  <c r="D6" i="33"/>
  <c r="C6" i="33"/>
  <c r="B6" i="33"/>
  <c r="E5" i="33"/>
  <c r="D5" i="33"/>
  <c r="C5" i="33"/>
  <c r="B5" i="33"/>
  <c r="M4" i="33"/>
  <c r="L4" i="33"/>
  <c r="K4" i="33"/>
  <c r="J4" i="33"/>
  <c r="I4" i="33"/>
  <c r="H4" i="33"/>
  <c r="G4" i="33"/>
  <c r="F4" i="33"/>
  <c r="E4" i="33"/>
  <c r="D4" i="33"/>
  <c r="C4" i="33"/>
  <c r="B4" i="33"/>
  <c r="U2" i="33"/>
  <c r="H2" i="33" s="1"/>
  <c r="L2" i="33"/>
  <c r="K2" i="33"/>
  <c r="J2" i="33"/>
  <c r="I2" i="33"/>
  <c r="G2" i="33"/>
  <c r="F2" i="33"/>
  <c r="E2" i="33"/>
  <c r="D2" i="33"/>
  <c r="C2" i="33"/>
  <c r="B2" i="33"/>
  <c r="E54" i="32"/>
  <c r="C54" i="32"/>
  <c r="G53" i="32"/>
  <c r="C53" i="32"/>
  <c r="I52" i="32"/>
  <c r="G52" i="32"/>
  <c r="C52" i="32"/>
  <c r="C51" i="32"/>
  <c r="B51" i="32"/>
  <c r="M50" i="32"/>
  <c r="L50" i="32"/>
  <c r="K50" i="32"/>
  <c r="J50" i="32"/>
  <c r="I50" i="32"/>
  <c r="H50" i="32"/>
  <c r="G50" i="32"/>
  <c r="F50" i="32"/>
  <c r="E50" i="32"/>
  <c r="D50" i="32"/>
  <c r="C50" i="32"/>
  <c r="B50" i="32"/>
  <c r="B48" i="32"/>
  <c r="M47" i="32"/>
  <c r="L47" i="32"/>
  <c r="K47" i="32"/>
  <c r="C47" i="32"/>
  <c r="M46" i="32"/>
  <c r="K46" i="32"/>
  <c r="L46" i="32" s="1"/>
  <c r="C46" i="32"/>
  <c r="M45" i="32"/>
  <c r="L45" i="32"/>
  <c r="K45" i="32"/>
  <c r="C45" i="32"/>
  <c r="M44" i="32"/>
  <c r="K44" i="32"/>
  <c r="K43" i="32" s="1"/>
  <c r="C44" i="32"/>
  <c r="J43" i="32"/>
  <c r="J54" i="32" s="1"/>
  <c r="I43" i="32"/>
  <c r="I54" i="32" s="1"/>
  <c r="H43" i="32"/>
  <c r="H54" i="32" s="1"/>
  <c r="G43" i="32"/>
  <c r="G54" i="32" s="1"/>
  <c r="F43" i="32"/>
  <c r="F54" i="32" s="1"/>
  <c r="E43" i="32"/>
  <c r="D43" i="32"/>
  <c r="D54" i="32" s="1"/>
  <c r="C43" i="32"/>
  <c r="M42" i="32"/>
  <c r="K42" i="32"/>
  <c r="L42" i="32" s="1"/>
  <c r="C42" i="32"/>
  <c r="M41" i="32"/>
  <c r="K41" i="32"/>
  <c r="K39" i="32" s="1"/>
  <c r="C41" i="32"/>
  <c r="M40" i="32"/>
  <c r="K40" i="32"/>
  <c r="L40" i="32" s="1"/>
  <c r="C40" i="32"/>
  <c r="M39" i="32"/>
  <c r="J39" i="32"/>
  <c r="J53" i="32" s="1"/>
  <c r="I39" i="32"/>
  <c r="I53" i="32" s="1"/>
  <c r="H39" i="32"/>
  <c r="H53" i="32" s="1"/>
  <c r="G39" i="32"/>
  <c r="F39" i="32"/>
  <c r="F53" i="32" s="1"/>
  <c r="E39" i="32"/>
  <c r="E53" i="32" s="1"/>
  <c r="D39" i="32"/>
  <c r="D53" i="32" s="1"/>
  <c r="C39" i="32"/>
  <c r="M38" i="32"/>
  <c r="L38" i="32"/>
  <c r="K38" i="32"/>
  <c r="C38" i="32"/>
  <c r="M37" i="32"/>
  <c r="L37" i="32"/>
  <c r="K37" i="32"/>
  <c r="C37" i="32"/>
  <c r="M36" i="32"/>
  <c r="L36" i="32"/>
  <c r="K36" i="32"/>
  <c r="K35" i="32" s="1"/>
  <c r="K34" i="32" s="1"/>
  <c r="M34" i="32" s="1"/>
  <c r="C36" i="32"/>
  <c r="L35" i="32"/>
  <c r="J35" i="32"/>
  <c r="J34" i="32" s="1"/>
  <c r="I35" i="32"/>
  <c r="I34" i="32" s="1"/>
  <c r="H35" i="32"/>
  <c r="H52" i="32" s="1"/>
  <c r="G35" i="32"/>
  <c r="F35" i="32"/>
  <c r="F52" i="32" s="1"/>
  <c r="E35" i="32"/>
  <c r="E52" i="32" s="1"/>
  <c r="D35" i="32"/>
  <c r="D34" i="32" s="1"/>
  <c r="C35" i="32"/>
  <c r="G34" i="32"/>
  <c r="E34" i="32"/>
  <c r="C34" i="32"/>
  <c r="B34" i="32"/>
  <c r="M32" i="32"/>
  <c r="K32" i="32"/>
  <c r="L32" i="32" s="1"/>
  <c r="C32" i="32"/>
  <c r="M31" i="32"/>
  <c r="K31" i="32"/>
  <c r="L31" i="32" s="1"/>
  <c r="C31" i="32"/>
  <c r="M30" i="32"/>
  <c r="K30" i="32"/>
  <c r="K29" i="32" s="1"/>
  <c r="C30" i="32"/>
  <c r="M29" i="32"/>
  <c r="J29" i="32"/>
  <c r="I29" i="32"/>
  <c r="H29" i="32"/>
  <c r="G29" i="32"/>
  <c r="F29" i="32"/>
  <c r="E29" i="32"/>
  <c r="D29" i="32"/>
  <c r="C29" i="32"/>
  <c r="M28" i="32"/>
  <c r="K28" i="32"/>
  <c r="L28" i="32" s="1"/>
  <c r="C28" i="32"/>
  <c r="M27" i="32"/>
  <c r="L27" i="32"/>
  <c r="K27" i="32"/>
  <c r="C27" i="32"/>
  <c r="M26" i="32"/>
  <c r="K26" i="32"/>
  <c r="K25" i="32" s="1"/>
  <c r="C26" i="32"/>
  <c r="J25" i="32"/>
  <c r="I25" i="32"/>
  <c r="H25" i="32"/>
  <c r="G25" i="32"/>
  <c r="F25" i="32"/>
  <c r="E25" i="32"/>
  <c r="D25" i="32"/>
  <c r="M25" i="32" s="1"/>
  <c r="C25" i="32"/>
  <c r="M24" i="32"/>
  <c r="L24" i="32"/>
  <c r="K24" i="32"/>
  <c r="C24" i="32"/>
  <c r="M23" i="32"/>
  <c r="K23" i="32"/>
  <c r="L23" i="32" s="1"/>
  <c r="C23" i="32"/>
  <c r="M22" i="32"/>
  <c r="L22" i="32"/>
  <c r="K22" i="32"/>
  <c r="C22" i="32"/>
  <c r="M21" i="32"/>
  <c r="K21" i="32"/>
  <c r="J21" i="32"/>
  <c r="I21" i="32"/>
  <c r="H21" i="32"/>
  <c r="G21" i="32"/>
  <c r="F21" i="32"/>
  <c r="F16" i="32" s="1"/>
  <c r="E21" i="32"/>
  <c r="D21" i="32"/>
  <c r="C21" i="32"/>
  <c r="M20" i="32"/>
  <c r="L20" i="32"/>
  <c r="K20" i="32"/>
  <c r="K54" i="32" s="1"/>
  <c r="C20" i="32"/>
  <c r="M19" i="32"/>
  <c r="L19" i="32"/>
  <c r="K19" i="32"/>
  <c r="C19" i="32"/>
  <c r="M18" i="32"/>
  <c r="L18" i="32"/>
  <c r="K18" i="32"/>
  <c r="C18" i="32"/>
  <c r="L17" i="32"/>
  <c r="J17" i="32"/>
  <c r="J16" i="32" s="1"/>
  <c r="J51" i="32" s="1"/>
  <c r="I17" i="32"/>
  <c r="I16" i="32" s="1"/>
  <c r="H17" i="32"/>
  <c r="H16" i="32" s="1"/>
  <c r="G17" i="32"/>
  <c r="F17" i="32"/>
  <c r="E17" i="32"/>
  <c r="D17" i="32"/>
  <c r="D16" i="32" s="1"/>
  <c r="C17" i="32"/>
  <c r="G16" i="32"/>
  <c r="G51" i="32" s="1"/>
  <c r="E16" i="32"/>
  <c r="E51" i="32" s="1"/>
  <c r="C16" i="32"/>
  <c r="B16" i="32"/>
  <c r="M15" i="32"/>
  <c r="L15" i="32"/>
  <c r="K15" i="32"/>
  <c r="J15" i="32"/>
  <c r="I15" i="32"/>
  <c r="H15" i="32"/>
  <c r="G15" i="32"/>
  <c r="F15" i="32"/>
  <c r="E15" i="32"/>
  <c r="D15" i="32"/>
  <c r="C15" i="32"/>
  <c r="B15" i="32"/>
  <c r="D13" i="32"/>
  <c r="C13" i="32"/>
  <c r="B13" i="32"/>
  <c r="D12" i="32"/>
  <c r="C12" i="32"/>
  <c r="B12" i="32"/>
  <c r="D11" i="32"/>
  <c r="C11" i="32"/>
  <c r="B11" i="32"/>
  <c r="M10" i="32"/>
  <c r="L10" i="32"/>
  <c r="K10" i="32"/>
  <c r="J10" i="32"/>
  <c r="I10" i="32"/>
  <c r="H10" i="32"/>
  <c r="G10" i="32"/>
  <c r="F10" i="32"/>
  <c r="E10" i="32"/>
  <c r="D10" i="32"/>
  <c r="C10" i="32"/>
  <c r="B10" i="32"/>
  <c r="E8" i="32"/>
  <c r="D8" i="32"/>
  <c r="C8" i="32"/>
  <c r="B8" i="32"/>
  <c r="E7" i="32"/>
  <c r="D7" i="32"/>
  <c r="C7" i="32"/>
  <c r="B7" i="32"/>
  <c r="E6" i="32"/>
  <c r="D6" i="32"/>
  <c r="C6" i="32"/>
  <c r="B6" i="32"/>
  <c r="E5" i="32"/>
  <c r="D5" i="32"/>
  <c r="C5" i="32"/>
  <c r="B5" i="32"/>
  <c r="M4" i="32"/>
  <c r="L4" i="32"/>
  <c r="K4" i="32"/>
  <c r="J4" i="32"/>
  <c r="I4" i="32"/>
  <c r="H4" i="32"/>
  <c r="G4" i="32"/>
  <c r="F4" i="32"/>
  <c r="E4" i="32"/>
  <c r="D4" i="32"/>
  <c r="C4" i="32"/>
  <c r="B4" i="32"/>
  <c r="U2" i="32"/>
  <c r="L2" i="32"/>
  <c r="K2" i="32"/>
  <c r="J2" i="32"/>
  <c r="I2" i="32"/>
  <c r="H2" i="32"/>
  <c r="G2" i="32"/>
  <c r="F2" i="32"/>
  <c r="E2" i="32"/>
  <c r="D2" i="32"/>
  <c r="C2" i="32"/>
  <c r="B2" i="32"/>
  <c r="E54" i="31"/>
  <c r="C54" i="31"/>
  <c r="G53" i="31"/>
  <c r="D53" i="31"/>
  <c r="C53" i="31"/>
  <c r="I52" i="31"/>
  <c r="F52" i="31"/>
  <c r="C52" i="31"/>
  <c r="C51" i="31"/>
  <c r="B51" i="31"/>
  <c r="M50" i="31"/>
  <c r="L50" i="31"/>
  <c r="K50" i="31"/>
  <c r="J50" i="31"/>
  <c r="I50" i="31"/>
  <c r="H50" i="31"/>
  <c r="G50" i="31"/>
  <c r="F50" i="31"/>
  <c r="E50" i="31"/>
  <c r="D50" i="31"/>
  <c r="C50" i="31"/>
  <c r="B50" i="31"/>
  <c r="B48" i="31"/>
  <c r="M47" i="31"/>
  <c r="L47" i="31"/>
  <c r="K47" i="31"/>
  <c r="C47" i="31"/>
  <c r="M46" i="31"/>
  <c r="K46" i="31"/>
  <c r="L46" i="31" s="1"/>
  <c r="C46" i="31"/>
  <c r="M45" i="31"/>
  <c r="L45" i="31"/>
  <c r="K45" i="31"/>
  <c r="C45" i="31"/>
  <c r="M44" i="31"/>
  <c r="K44" i="31"/>
  <c r="L44" i="31" s="1"/>
  <c r="C44" i="31"/>
  <c r="K43" i="31"/>
  <c r="J43" i="31"/>
  <c r="J54" i="31" s="1"/>
  <c r="I43" i="31"/>
  <c r="I54" i="31" s="1"/>
  <c r="H43" i="31"/>
  <c r="H54" i="31" s="1"/>
  <c r="G43" i="31"/>
  <c r="G54" i="31" s="1"/>
  <c r="F43" i="31"/>
  <c r="F54" i="31" s="1"/>
  <c r="E43" i="31"/>
  <c r="D43" i="31"/>
  <c r="D54" i="31" s="1"/>
  <c r="C43" i="31"/>
  <c r="M42" i="31"/>
  <c r="L42" i="31"/>
  <c r="K42" i="31"/>
  <c r="C42" i="31"/>
  <c r="M41" i="31"/>
  <c r="K41" i="31"/>
  <c r="K39" i="31" s="1"/>
  <c r="C41" i="31"/>
  <c r="M40" i="31"/>
  <c r="L40" i="31"/>
  <c r="K40" i="31"/>
  <c r="C40" i="31"/>
  <c r="M39" i="31"/>
  <c r="J39" i="31"/>
  <c r="J53" i="31" s="1"/>
  <c r="I39" i="31"/>
  <c r="I53" i="31" s="1"/>
  <c r="H39" i="31"/>
  <c r="H53" i="31" s="1"/>
  <c r="G39" i="31"/>
  <c r="F39" i="31"/>
  <c r="F53" i="31" s="1"/>
  <c r="E39" i="31"/>
  <c r="E53" i="31" s="1"/>
  <c r="D39" i="31"/>
  <c r="C39" i="31"/>
  <c r="M38" i="31"/>
  <c r="L38" i="31"/>
  <c r="K38" i="31"/>
  <c r="C38" i="31"/>
  <c r="M37" i="31"/>
  <c r="L37" i="31"/>
  <c r="K37" i="31"/>
  <c r="C37" i="31"/>
  <c r="M36" i="31"/>
  <c r="L36" i="31"/>
  <c r="K36" i="31"/>
  <c r="K35" i="31" s="1"/>
  <c r="K34" i="31" s="1"/>
  <c r="M34" i="31" s="1"/>
  <c r="C36" i="31"/>
  <c r="L35" i="31"/>
  <c r="J35" i="31"/>
  <c r="J34" i="31" s="1"/>
  <c r="I35" i="31"/>
  <c r="I34" i="31" s="1"/>
  <c r="H35" i="31"/>
  <c r="H52" i="31" s="1"/>
  <c r="G35" i="31"/>
  <c r="G52" i="31" s="1"/>
  <c r="F35" i="31"/>
  <c r="E35" i="31"/>
  <c r="E52" i="31" s="1"/>
  <c r="D35" i="31"/>
  <c r="D34" i="31" s="1"/>
  <c r="C35" i="31"/>
  <c r="G34" i="31"/>
  <c r="E34" i="31"/>
  <c r="C34" i="31"/>
  <c r="B34" i="31"/>
  <c r="M32" i="31"/>
  <c r="K32" i="31"/>
  <c r="L32" i="31" s="1"/>
  <c r="C32" i="31"/>
  <c r="M31" i="31"/>
  <c r="L31" i="31"/>
  <c r="K31" i="31"/>
  <c r="C31" i="31"/>
  <c r="M30" i="31"/>
  <c r="K30" i="31"/>
  <c r="K29" i="31" s="1"/>
  <c r="C30" i="31"/>
  <c r="M29" i="31"/>
  <c r="J29" i="31"/>
  <c r="I29" i="31"/>
  <c r="H29" i="31"/>
  <c r="G29" i="31"/>
  <c r="F29" i="31"/>
  <c r="E29" i="31"/>
  <c r="D29" i="31"/>
  <c r="C29" i="31"/>
  <c r="M28" i="31"/>
  <c r="K28" i="31"/>
  <c r="L28" i="31" s="1"/>
  <c r="C28" i="31"/>
  <c r="M27" i="31"/>
  <c r="L27" i="31"/>
  <c r="K27" i="31"/>
  <c r="C27" i="31"/>
  <c r="M26" i="31"/>
  <c r="K26" i="31"/>
  <c r="L26" i="31" s="1"/>
  <c r="L25" i="31" s="1"/>
  <c r="C26" i="31"/>
  <c r="K25" i="31"/>
  <c r="J25" i="31"/>
  <c r="I25" i="31"/>
  <c r="H25" i="31"/>
  <c r="G25" i="31"/>
  <c r="F25" i="31"/>
  <c r="F16" i="31" s="1"/>
  <c r="E25" i="31"/>
  <c r="D25" i="31"/>
  <c r="M25" i="31" s="1"/>
  <c r="C25" i="31"/>
  <c r="M24" i="31"/>
  <c r="L24" i="31"/>
  <c r="K24" i="31"/>
  <c r="C24" i="31"/>
  <c r="M23" i="31"/>
  <c r="K23" i="31"/>
  <c r="K21" i="31" s="1"/>
  <c r="C23" i="31"/>
  <c r="M22" i="31"/>
  <c r="L22" i="31"/>
  <c r="K22" i="31"/>
  <c r="C22" i="31"/>
  <c r="M21" i="31"/>
  <c r="J21" i="31"/>
  <c r="I21" i="31"/>
  <c r="H21" i="31"/>
  <c r="G21" i="31"/>
  <c r="F21" i="31"/>
  <c r="E21" i="31"/>
  <c r="D21" i="31"/>
  <c r="C21" i="31"/>
  <c r="M20" i="31"/>
  <c r="L20" i="31"/>
  <c r="K20" i="31"/>
  <c r="K54" i="31" s="1"/>
  <c r="C20" i="31"/>
  <c r="M19" i="31"/>
  <c r="L19" i="31"/>
  <c r="K19" i="31"/>
  <c r="K53" i="31" s="1"/>
  <c r="C19" i="31"/>
  <c r="M18" i="31"/>
  <c r="L18" i="31"/>
  <c r="K18" i="31"/>
  <c r="C18" i="31"/>
  <c r="L17" i="31"/>
  <c r="J17" i="31"/>
  <c r="J16" i="31" s="1"/>
  <c r="J51" i="31" s="1"/>
  <c r="I17" i="31"/>
  <c r="I16" i="31" s="1"/>
  <c r="I51" i="31" s="1"/>
  <c r="H17" i="31"/>
  <c r="H16" i="31" s="1"/>
  <c r="G17" i="31"/>
  <c r="F17" i="31"/>
  <c r="E17" i="31"/>
  <c r="D17" i="31"/>
  <c r="D16" i="31" s="1"/>
  <c r="C17" i="31"/>
  <c r="G16" i="31"/>
  <c r="G51" i="31" s="1"/>
  <c r="E16" i="31"/>
  <c r="E51" i="31" s="1"/>
  <c r="C16" i="31"/>
  <c r="B16" i="31"/>
  <c r="M15" i="31"/>
  <c r="L15" i="31"/>
  <c r="K15" i="31"/>
  <c r="J15" i="31"/>
  <c r="I15" i="31"/>
  <c r="H15" i="31"/>
  <c r="G15" i="31"/>
  <c r="F15" i="31"/>
  <c r="E15" i="31"/>
  <c r="D15" i="31"/>
  <c r="C15" i="31"/>
  <c r="B15" i="31"/>
  <c r="D13" i="31"/>
  <c r="C13" i="31"/>
  <c r="B13" i="31"/>
  <c r="D12" i="31"/>
  <c r="C12" i="31"/>
  <c r="B12" i="31"/>
  <c r="D11" i="31"/>
  <c r="C11" i="31"/>
  <c r="B11" i="31"/>
  <c r="M10" i="31"/>
  <c r="L10" i="31"/>
  <c r="K10" i="31"/>
  <c r="J10" i="31"/>
  <c r="I10" i="31"/>
  <c r="H10" i="31"/>
  <c r="G10" i="31"/>
  <c r="F10" i="31"/>
  <c r="E10" i="31"/>
  <c r="D10" i="31"/>
  <c r="C10" i="31"/>
  <c r="B10" i="31"/>
  <c r="E8" i="31"/>
  <c r="D8" i="31"/>
  <c r="C8" i="31"/>
  <c r="B8" i="31"/>
  <c r="E7" i="31"/>
  <c r="D7" i="31"/>
  <c r="C7" i="31"/>
  <c r="B7" i="31"/>
  <c r="E6" i="31"/>
  <c r="D6" i="31"/>
  <c r="C6" i="31"/>
  <c r="B6" i="31"/>
  <c r="E5" i="31"/>
  <c r="D5" i="31"/>
  <c r="C5" i="31"/>
  <c r="B5" i="31"/>
  <c r="M4" i="31"/>
  <c r="L4" i="31"/>
  <c r="K4" i="31"/>
  <c r="J4" i="31"/>
  <c r="I4" i="31"/>
  <c r="H4" i="31"/>
  <c r="G4" i="31"/>
  <c r="F4" i="31"/>
  <c r="E4" i="31"/>
  <c r="D4" i="31"/>
  <c r="C4" i="31"/>
  <c r="B4" i="31"/>
  <c r="U2" i="31"/>
  <c r="L2" i="31"/>
  <c r="K2" i="31"/>
  <c r="J2" i="31"/>
  <c r="I2" i="31"/>
  <c r="H2" i="31"/>
  <c r="G2" i="31"/>
  <c r="F2" i="31"/>
  <c r="E2" i="31"/>
  <c r="D2" i="31"/>
  <c r="C2" i="31"/>
  <c r="B2" i="31"/>
  <c r="F54" i="30"/>
  <c r="E54" i="30"/>
  <c r="C54" i="30"/>
  <c r="H53" i="30"/>
  <c r="G53" i="30"/>
  <c r="C53" i="30"/>
  <c r="I52" i="30"/>
  <c r="C52" i="30"/>
  <c r="C51" i="30"/>
  <c r="B51" i="30"/>
  <c r="M50" i="30"/>
  <c r="L50" i="30"/>
  <c r="K50" i="30"/>
  <c r="J50" i="30"/>
  <c r="I50" i="30"/>
  <c r="H50" i="30"/>
  <c r="G50" i="30"/>
  <c r="F50" i="30"/>
  <c r="E50" i="30"/>
  <c r="D50" i="30"/>
  <c r="C50" i="30"/>
  <c r="B50" i="30"/>
  <c r="B48" i="30"/>
  <c r="M47" i="30"/>
  <c r="L47" i="30"/>
  <c r="K47" i="30"/>
  <c r="C47" i="30"/>
  <c r="M46" i="30"/>
  <c r="K46" i="30"/>
  <c r="L46" i="30" s="1"/>
  <c r="C46" i="30"/>
  <c r="M45" i="30"/>
  <c r="L45" i="30"/>
  <c r="K45" i="30"/>
  <c r="C45" i="30"/>
  <c r="M44" i="30"/>
  <c r="K44" i="30"/>
  <c r="L44" i="30" s="1"/>
  <c r="C44" i="30"/>
  <c r="K43" i="30"/>
  <c r="J43" i="30"/>
  <c r="J54" i="30" s="1"/>
  <c r="I43" i="30"/>
  <c r="I54" i="30" s="1"/>
  <c r="H43" i="30"/>
  <c r="H54" i="30" s="1"/>
  <c r="G43" i="30"/>
  <c r="G54" i="30" s="1"/>
  <c r="F43" i="30"/>
  <c r="E43" i="30"/>
  <c r="D43" i="30"/>
  <c r="D54" i="30" s="1"/>
  <c r="C43" i="30"/>
  <c r="M42" i="30"/>
  <c r="K42" i="30"/>
  <c r="L42" i="30" s="1"/>
  <c r="C42" i="30"/>
  <c r="M41" i="30"/>
  <c r="K41" i="30"/>
  <c r="K39" i="30" s="1"/>
  <c r="C41" i="30"/>
  <c r="M40" i="30"/>
  <c r="K40" i="30"/>
  <c r="L40" i="30" s="1"/>
  <c r="C40" i="30"/>
  <c r="J39" i="30"/>
  <c r="J53" i="30" s="1"/>
  <c r="I39" i="30"/>
  <c r="I53" i="30" s="1"/>
  <c r="H39" i="30"/>
  <c r="G39" i="30"/>
  <c r="F39" i="30"/>
  <c r="F53" i="30" s="1"/>
  <c r="E39" i="30"/>
  <c r="E53" i="30" s="1"/>
  <c r="D39" i="30"/>
  <c r="D34" i="30" s="1"/>
  <c r="C39" i="30"/>
  <c r="M38" i="30"/>
  <c r="L38" i="30"/>
  <c r="K38" i="30"/>
  <c r="C38" i="30"/>
  <c r="M37" i="30"/>
  <c r="K37" i="30"/>
  <c r="L37" i="30" s="1"/>
  <c r="L35" i="30" s="1"/>
  <c r="C37" i="30"/>
  <c r="M36" i="30"/>
  <c r="L36" i="30"/>
  <c r="K36" i="30"/>
  <c r="C36" i="30"/>
  <c r="M35" i="30"/>
  <c r="K35" i="30"/>
  <c r="J35" i="30"/>
  <c r="J34" i="30" s="1"/>
  <c r="I35" i="30"/>
  <c r="I34" i="30" s="1"/>
  <c r="H35" i="30"/>
  <c r="H52" i="30" s="1"/>
  <c r="G35" i="30"/>
  <c r="G52" i="30" s="1"/>
  <c r="F35" i="30"/>
  <c r="F52" i="30" s="1"/>
  <c r="E35" i="30"/>
  <c r="E52" i="30" s="1"/>
  <c r="D35" i="30"/>
  <c r="D52" i="30" s="1"/>
  <c r="C35" i="30"/>
  <c r="H34" i="30"/>
  <c r="G34" i="30"/>
  <c r="F34" i="30"/>
  <c r="E34" i="30"/>
  <c r="C34" i="30"/>
  <c r="B34" i="30"/>
  <c r="M32" i="30"/>
  <c r="L32" i="30"/>
  <c r="K32" i="30"/>
  <c r="C32" i="30"/>
  <c r="M31" i="30"/>
  <c r="L31" i="30"/>
  <c r="K31" i="30"/>
  <c r="C31" i="30"/>
  <c r="M30" i="30"/>
  <c r="L30" i="30"/>
  <c r="K30" i="30"/>
  <c r="K29" i="30" s="1"/>
  <c r="C30" i="30"/>
  <c r="M29" i="30"/>
  <c r="L29" i="30"/>
  <c r="J29" i="30"/>
  <c r="I29" i="30"/>
  <c r="H29" i="30"/>
  <c r="G29" i="30"/>
  <c r="F29" i="30"/>
  <c r="E29" i="30"/>
  <c r="D29" i="30"/>
  <c r="C29" i="30"/>
  <c r="M28" i="30"/>
  <c r="K28" i="30"/>
  <c r="L28" i="30" s="1"/>
  <c r="C28" i="30"/>
  <c r="M27" i="30"/>
  <c r="L27" i="30"/>
  <c r="K27" i="30"/>
  <c r="C27" i="30"/>
  <c r="M26" i="30"/>
  <c r="K26" i="30"/>
  <c r="L26" i="30" s="1"/>
  <c r="C26" i="30"/>
  <c r="K25" i="30"/>
  <c r="J25" i="30"/>
  <c r="I25" i="30"/>
  <c r="H25" i="30"/>
  <c r="G25" i="30"/>
  <c r="F25" i="30"/>
  <c r="E25" i="30"/>
  <c r="D25" i="30"/>
  <c r="M25" i="30" s="1"/>
  <c r="C25" i="30"/>
  <c r="M24" i="30"/>
  <c r="K24" i="30"/>
  <c r="L24" i="30" s="1"/>
  <c r="C24" i="30"/>
  <c r="M23" i="30"/>
  <c r="K23" i="30"/>
  <c r="L23" i="30" s="1"/>
  <c r="C23" i="30"/>
  <c r="M22" i="30"/>
  <c r="K22" i="30"/>
  <c r="L22" i="30" s="1"/>
  <c r="L21" i="30" s="1"/>
  <c r="C22" i="30"/>
  <c r="J21" i="30"/>
  <c r="I21" i="30"/>
  <c r="H21" i="30"/>
  <c r="G21" i="30"/>
  <c r="F21" i="30"/>
  <c r="E21" i="30"/>
  <c r="D21" i="30"/>
  <c r="D16" i="30" s="1"/>
  <c r="D51" i="30" s="1"/>
  <c r="C21" i="30"/>
  <c r="M20" i="30"/>
  <c r="L20" i="30"/>
  <c r="K20" i="30"/>
  <c r="K54" i="30" s="1"/>
  <c r="C20" i="30"/>
  <c r="M19" i="30"/>
  <c r="K19" i="30"/>
  <c r="C19" i="30"/>
  <c r="M18" i="30"/>
  <c r="L18" i="30"/>
  <c r="K18" i="30"/>
  <c r="K52" i="30" s="1"/>
  <c r="C18" i="30"/>
  <c r="M17" i="30"/>
  <c r="K17" i="30"/>
  <c r="J17" i="30"/>
  <c r="J16" i="30" s="1"/>
  <c r="J51" i="30" s="1"/>
  <c r="I17" i="30"/>
  <c r="I16" i="30" s="1"/>
  <c r="I51" i="30" s="1"/>
  <c r="H17" i="30"/>
  <c r="G17" i="30"/>
  <c r="F17" i="30"/>
  <c r="E17" i="30"/>
  <c r="D17" i="30"/>
  <c r="C17" i="30"/>
  <c r="H16" i="30"/>
  <c r="H51" i="30" s="1"/>
  <c r="G16" i="30"/>
  <c r="G51" i="30" s="1"/>
  <c r="F16" i="30"/>
  <c r="F51" i="30" s="1"/>
  <c r="E16" i="30"/>
  <c r="E51" i="30" s="1"/>
  <c r="C16" i="30"/>
  <c r="B16" i="30"/>
  <c r="M15" i="30"/>
  <c r="L15" i="30"/>
  <c r="K15" i="30"/>
  <c r="J15" i="30"/>
  <c r="I15" i="30"/>
  <c r="H15" i="30"/>
  <c r="G15" i="30"/>
  <c r="F15" i="30"/>
  <c r="E15" i="30"/>
  <c r="D15" i="30"/>
  <c r="C15" i="30"/>
  <c r="B15" i="30"/>
  <c r="D13" i="30"/>
  <c r="C13" i="30"/>
  <c r="B13" i="30"/>
  <c r="D12" i="30"/>
  <c r="C12" i="30"/>
  <c r="B12" i="30"/>
  <c r="D11" i="30"/>
  <c r="C11" i="30"/>
  <c r="B11" i="30"/>
  <c r="M10" i="30"/>
  <c r="L10" i="30"/>
  <c r="K10" i="30"/>
  <c r="J10" i="30"/>
  <c r="I10" i="30"/>
  <c r="H10" i="30"/>
  <c r="G10" i="30"/>
  <c r="F10" i="30"/>
  <c r="E10" i="30"/>
  <c r="D10" i="30"/>
  <c r="C10" i="30"/>
  <c r="B10" i="30"/>
  <c r="E8" i="30"/>
  <c r="D8" i="30"/>
  <c r="C8" i="30"/>
  <c r="B8" i="30"/>
  <c r="E7" i="30"/>
  <c r="D7" i="30"/>
  <c r="C7" i="30"/>
  <c r="B7" i="30"/>
  <c r="E6" i="30"/>
  <c r="D6" i="30"/>
  <c r="C6" i="30"/>
  <c r="B6" i="30"/>
  <c r="E5" i="30"/>
  <c r="D5" i="30"/>
  <c r="C5" i="30"/>
  <c r="B5" i="30"/>
  <c r="M4" i="30"/>
  <c r="L4" i="30"/>
  <c r="K4" i="30"/>
  <c r="J4" i="30"/>
  <c r="I4" i="30"/>
  <c r="H4" i="30"/>
  <c r="G4" i="30"/>
  <c r="F4" i="30"/>
  <c r="E4" i="30"/>
  <c r="D4" i="30"/>
  <c r="C4" i="30"/>
  <c r="B4" i="30"/>
  <c r="U2" i="30"/>
  <c r="H2" i="30" s="1"/>
  <c r="L2" i="30"/>
  <c r="K2" i="30"/>
  <c r="J2" i="30"/>
  <c r="I2" i="30"/>
  <c r="G2" i="30"/>
  <c r="F2" i="30"/>
  <c r="E2" i="30"/>
  <c r="D2" i="30"/>
  <c r="C2" i="30"/>
  <c r="B2" i="30"/>
  <c r="G54" i="29"/>
  <c r="F54" i="29"/>
  <c r="E54" i="29"/>
  <c r="C54" i="29"/>
  <c r="I53" i="29"/>
  <c r="H53" i="29"/>
  <c r="G53" i="29"/>
  <c r="C53" i="29"/>
  <c r="I52" i="29"/>
  <c r="C52" i="29"/>
  <c r="C51" i="29"/>
  <c r="B51" i="29"/>
  <c r="M50" i="29"/>
  <c r="L50" i="29"/>
  <c r="K50" i="29"/>
  <c r="J50" i="29"/>
  <c r="I50" i="29"/>
  <c r="H50" i="29"/>
  <c r="G50" i="29"/>
  <c r="F50" i="29"/>
  <c r="E50" i="29"/>
  <c r="D50" i="29"/>
  <c r="C50" i="29"/>
  <c r="B50" i="29"/>
  <c r="B48" i="29"/>
  <c r="M47" i="29"/>
  <c r="L47" i="29"/>
  <c r="K47" i="29"/>
  <c r="C47" i="29"/>
  <c r="M46" i="29"/>
  <c r="L46" i="29"/>
  <c r="K46" i="29"/>
  <c r="C46" i="29"/>
  <c r="M45" i="29"/>
  <c r="L45" i="29"/>
  <c r="L43" i="29" s="1"/>
  <c r="K45" i="29"/>
  <c r="C45" i="29"/>
  <c r="M44" i="29"/>
  <c r="L44" i="29"/>
  <c r="K44" i="29"/>
  <c r="C44" i="29"/>
  <c r="K43" i="29"/>
  <c r="J43" i="29"/>
  <c r="J54" i="29" s="1"/>
  <c r="I43" i="29"/>
  <c r="I54" i="29" s="1"/>
  <c r="H43" i="29"/>
  <c r="H54" i="29" s="1"/>
  <c r="G43" i="29"/>
  <c r="F43" i="29"/>
  <c r="E43" i="29"/>
  <c r="D43" i="29"/>
  <c r="D54" i="29" s="1"/>
  <c r="C43" i="29"/>
  <c r="M42" i="29"/>
  <c r="K42" i="29"/>
  <c r="L42" i="29" s="1"/>
  <c r="C42" i="29"/>
  <c r="M41" i="29"/>
  <c r="K41" i="29"/>
  <c r="L41" i="29" s="1"/>
  <c r="C41" i="29"/>
  <c r="M40" i="29"/>
  <c r="K40" i="29"/>
  <c r="L40" i="29" s="1"/>
  <c r="L39" i="29" s="1"/>
  <c r="C40" i="29"/>
  <c r="K39" i="29"/>
  <c r="J39" i="29"/>
  <c r="J53" i="29" s="1"/>
  <c r="I39" i="29"/>
  <c r="H39" i="29"/>
  <c r="G39" i="29"/>
  <c r="F39" i="29"/>
  <c r="F53" i="29" s="1"/>
  <c r="E39" i="29"/>
  <c r="E53" i="29" s="1"/>
  <c r="D39" i="29"/>
  <c r="D53" i="29" s="1"/>
  <c r="C39" i="29"/>
  <c r="M38" i="29"/>
  <c r="L38" i="29"/>
  <c r="K38" i="29"/>
  <c r="C38" i="29"/>
  <c r="M37" i="29"/>
  <c r="K37" i="29"/>
  <c r="L37" i="29" s="1"/>
  <c r="L35" i="29" s="1"/>
  <c r="L34" i="29" s="1"/>
  <c r="C37" i="29"/>
  <c r="M36" i="29"/>
  <c r="L36" i="29"/>
  <c r="K36" i="29"/>
  <c r="C36" i="29"/>
  <c r="J35" i="29"/>
  <c r="J34" i="29" s="1"/>
  <c r="I35" i="29"/>
  <c r="I34" i="29" s="1"/>
  <c r="H35" i="29"/>
  <c r="H52" i="29" s="1"/>
  <c r="G35" i="29"/>
  <c r="G52" i="29" s="1"/>
  <c r="F35" i="29"/>
  <c r="F52" i="29" s="1"/>
  <c r="E35" i="29"/>
  <c r="E52" i="29" s="1"/>
  <c r="D35" i="29"/>
  <c r="D34" i="29" s="1"/>
  <c r="C35" i="29"/>
  <c r="G34" i="29"/>
  <c r="F34" i="29"/>
  <c r="E34" i="29"/>
  <c r="C34" i="29"/>
  <c r="B34" i="29"/>
  <c r="M32" i="29"/>
  <c r="K32" i="29"/>
  <c r="L32" i="29" s="1"/>
  <c r="C32" i="29"/>
  <c r="M31" i="29"/>
  <c r="L31" i="29"/>
  <c r="K31" i="29"/>
  <c r="C31" i="29"/>
  <c r="M30" i="29"/>
  <c r="K30" i="29"/>
  <c r="K29" i="29" s="1"/>
  <c r="C30" i="29"/>
  <c r="M29" i="29"/>
  <c r="J29" i="29"/>
  <c r="I29" i="29"/>
  <c r="H29" i="29"/>
  <c r="G29" i="29"/>
  <c r="G16" i="29" s="1"/>
  <c r="G51" i="29" s="1"/>
  <c r="F29" i="29"/>
  <c r="E29" i="29"/>
  <c r="D29" i="29"/>
  <c r="C29" i="29"/>
  <c r="M28" i="29"/>
  <c r="L28" i="29"/>
  <c r="K28" i="29"/>
  <c r="C28" i="29"/>
  <c r="M27" i="29"/>
  <c r="L27" i="29"/>
  <c r="L25" i="29" s="1"/>
  <c r="K27" i="29"/>
  <c r="C27" i="29"/>
  <c r="M26" i="29"/>
  <c r="L26" i="29"/>
  <c r="K26" i="29"/>
  <c r="C26" i="29"/>
  <c r="K25" i="29"/>
  <c r="J25" i="29"/>
  <c r="I25" i="29"/>
  <c r="H25" i="29"/>
  <c r="G25" i="29"/>
  <c r="F25" i="29"/>
  <c r="E25" i="29"/>
  <c r="D25" i="29"/>
  <c r="M25" i="29" s="1"/>
  <c r="C25" i="29"/>
  <c r="M24" i="29"/>
  <c r="K24" i="29"/>
  <c r="L24" i="29" s="1"/>
  <c r="C24" i="29"/>
  <c r="M23" i="29"/>
  <c r="K23" i="29"/>
  <c r="K21" i="29" s="1"/>
  <c r="C23" i="29"/>
  <c r="M22" i="29"/>
  <c r="K22" i="29"/>
  <c r="L22" i="29" s="1"/>
  <c r="C22" i="29"/>
  <c r="J21" i="29"/>
  <c r="I21" i="29"/>
  <c r="H21" i="29"/>
  <c r="G21" i="29"/>
  <c r="F21" i="29"/>
  <c r="E21" i="29"/>
  <c r="D21" i="29"/>
  <c r="D16" i="29" s="1"/>
  <c r="C21" i="29"/>
  <c r="M20" i="29"/>
  <c r="L20" i="29"/>
  <c r="K20" i="29"/>
  <c r="K54" i="29" s="1"/>
  <c r="C20" i="29"/>
  <c r="M19" i="29"/>
  <c r="K19" i="29"/>
  <c r="K53" i="29" s="1"/>
  <c r="C19" i="29"/>
  <c r="M18" i="29"/>
  <c r="L18" i="29"/>
  <c r="K18" i="29"/>
  <c r="C18" i="29"/>
  <c r="K17" i="29"/>
  <c r="K16" i="29" s="1"/>
  <c r="J17" i="29"/>
  <c r="J16" i="29" s="1"/>
  <c r="J51" i="29" s="1"/>
  <c r="I17" i="29"/>
  <c r="I16" i="29" s="1"/>
  <c r="H17" i="29"/>
  <c r="H16" i="29" s="1"/>
  <c r="G17" i="29"/>
  <c r="F17" i="29"/>
  <c r="E17" i="29"/>
  <c r="D17" i="29"/>
  <c r="M17" i="29" s="1"/>
  <c r="C17" i="29"/>
  <c r="F16" i="29"/>
  <c r="F51" i="29" s="1"/>
  <c r="E16" i="29"/>
  <c r="E51" i="29" s="1"/>
  <c r="C16" i="29"/>
  <c r="B16" i="29"/>
  <c r="M15" i="29"/>
  <c r="L15" i="29"/>
  <c r="K15" i="29"/>
  <c r="J15" i="29"/>
  <c r="I15" i="29"/>
  <c r="H15" i="29"/>
  <c r="G15" i="29"/>
  <c r="F15" i="29"/>
  <c r="E15" i="29"/>
  <c r="D15" i="29"/>
  <c r="C15" i="29"/>
  <c r="B15" i="29"/>
  <c r="D13" i="29"/>
  <c r="C13" i="29"/>
  <c r="B13" i="29"/>
  <c r="D12" i="29"/>
  <c r="C12" i="29"/>
  <c r="B12" i="29"/>
  <c r="D11" i="29"/>
  <c r="C11" i="29"/>
  <c r="B11" i="29"/>
  <c r="M10" i="29"/>
  <c r="L10" i="29"/>
  <c r="K10" i="29"/>
  <c r="J10" i="29"/>
  <c r="I10" i="29"/>
  <c r="H10" i="29"/>
  <c r="G10" i="29"/>
  <c r="F10" i="29"/>
  <c r="E10" i="29"/>
  <c r="D10" i="29"/>
  <c r="C10" i="29"/>
  <c r="B10" i="29"/>
  <c r="E8" i="29"/>
  <c r="D8" i="29"/>
  <c r="C8" i="29"/>
  <c r="B8" i="29"/>
  <c r="E7" i="29"/>
  <c r="D7" i="29"/>
  <c r="C7" i="29"/>
  <c r="B7" i="29"/>
  <c r="E6" i="29"/>
  <c r="D6" i="29"/>
  <c r="C6" i="29"/>
  <c r="B6" i="29"/>
  <c r="E5" i="29"/>
  <c r="D5" i="29"/>
  <c r="C5" i="29"/>
  <c r="B5" i="29"/>
  <c r="M4" i="29"/>
  <c r="L4" i="29"/>
  <c r="K4" i="29"/>
  <c r="J4" i="29"/>
  <c r="I4" i="29"/>
  <c r="H4" i="29"/>
  <c r="G4" i="29"/>
  <c r="F4" i="29"/>
  <c r="E4" i="29"/>
  <c r="D4" i="29"/>
  <c r="C4" i="29"/>
  <c r="B4" i="29"/>
  <c r="U2" i="29"/>
  <c r="H2" i="29" s="1"/>
  <c r="L2" i="29"/>
  <c r="K2" i="29"/>
  <c r="J2" i="29"/>
  <c r="I2" i="29"/>
  <c r="G2" i="29"/>
  <c r="F2" i="29"/>
  <c r="E2" i="29"/>
  <c r="D2" i="29"/>
  <c r="C2" i="29"/>
  <c r="B2" i="29"/>
  <c r="F54" i="28"/>
  <c r="E54" i="28"/>
  <c r="C54" i="28"/>
  <c r="H53" i="28"/>
  <c r="G53" i="28"/>
  <c r="C53" i="28"/>
  <c r="I52" i="28"/>
  <c r="C52" i="28"/>
  <c r="C51" i="28"/>
  <c r="B51" i="28"/>
  <c r="M50" i="28"/>
  <c r="L50" i="28"/>
  <c r="K50" i="28"/>
  <c r="J50" i="28"/>
  <c r="I50" i="28"/>
  <c r="H50" i="28"/>
  <c r="G50" i="28"/>
  <c r="F50" i="28"/>
  <c r="E50" i="28"/>
  <c r="D50" i="28"/>
  <c r="C50" i="28"/>
  <c r="B50" i="28"/>
  <c r="B48" i="28"/>
  <c r="M47" i="28"/>
  <c r="L47" i="28"/>
  <c r="K47" i="28"/>
  <c r="C47" i="28"/>
  <c r="M46" i="28"/>
  <c r="L46" i="28"/>
  <c r="K46" i="28"/>
  <c r="C46" i="28"/>
  <c r="M45" i="28"/>
  <c r="L45" i="28"/>
  <c r="L43" i="28" s="1"/>
  <c r="K45" i="28"/>
  <c r="C45" i="28"/>
  <c r="M44" i="28"/>
  <c r="L44" i="28"/>
  <c r="K44" i="28"/>
  <c r="C44" i="28"/>
  <c r="K43" i="28"/>
  <c r="J43" i="28"/>
  <c r="J54" i="28" s="1"/>
  <c r="I43" i="28"/>
  <c r="I54" i="28" s="1"/>
  <c r="H43" i="28"/>
  <c r="H54" i="28" s="1"/>
  <c r="G43" i="28"/>
  <c r="G54" i="28" s="1"/>
  <c r="F43" i="28"/>
  <c r="E43" i="28"/>
  <c r="D43" i="28"/>
  <c r="D54" i="28" s="1"/>
  <c r="C43" i="28"/>
  <c r="M42" i="28"/>
  <c r="K42" i="28"/>
  <c r="L42" i="28" s="1"/>
  <c r="C42" i="28"/>
  <c r="M41" i="28"/>
  <c r="K41" i="28"/>
  <c r="K39" i="28" s="1"/>
  <c r="C41" i="28"/>
  <c r="M40" i="28"/>
  <c r="K40" i="28"/>
  <c r="L40" i="28" s="1"/>
  <c r="C40" i="28"/>
  <c r="J39" i="28"/>
  <c r="J53" i="28" s="1"/>
  <c r="I39" i="28"/>
  <c r="I53" i="28" s="1"/>
  <c r="H39" i="28"/>
  <c r="G39" i="28"/>
  <c r="G34" i="28" s="1"/>
  <c r="F39" i="28"/>
  <c r="F53" i="28" s="1"/>
  <c r="E39" i="28"/>
  <c r="E53" i="28" s="1"/>
  <c r="D39" i="28"/>
  <c r="D34" i="28" s="1"/>
  <c r="C39" i="28"/>
  <c r="M38" i="28"/>
  <c r="L38" i="28"/>
  <c r="K38" i="28"/>
  <c r="C38" i="28"/>
  <c r="M37" i="28"/>
  <c r="K37" i="28"/>
  <c r="K35" i="28" s="1"/>
  <c r="K34" i="28" s="1"/>
  <c r="M34" i="28" s="1"/>
  <c r="C37" i="28"/>
  <c r="M36" i="28"/>
  <c r="L36" i="28"/>
  <c r="K36" i="28"/>
  <c r="C36" i="28"/>
  <c r="J35" i="28"/>
  <c r="J34" i="28" s="1"/>
  <c r="I35" i="28"/>
  <c r="H35" i="28"/>
  <c r="H52" i="28" s="1"/>
  <c r="G35" i="28"/>
  <c r="G52" i="28" s="1"/>
  <c r="F35" i="28"/>
  <c r="F52" i="28" s="1"/>
  <c r="E35" i="28"/>
  <c r="E52" i="28" s="1"/>
  <c r="D35" i="28"/>
  <c r="D52" i="28" s="1"/>
  <c r="C35" i="28"/>
  <c r="I34" i="28"/>
  <c r="F34" i="28"/>
  <c r="E34" i="28"/>
  <c r="C34" i="28"/>
  <c r="B34" i="28"/>
  <c r="M32" i="28"/>
  <c r="K32" i="28"/>
  <c r="L32" i="28" s="1"/>
  <c r="C32" i="28"/>
  <c r="M31" i="28"/>
  <c r="L31" i="28"/>
  <c r="K31" i="28"/>
  <c r="C31" i="28"/>
  <c r="M30" i="28"/>
  <c r="K30" i="28"/>
  <c r="K29" i="28" s="1"/>
  <c r="C30" i="28"/>
  <c r="M29" i="28"/>
  <c r="J29" i="28"/>
  <c r="I29" i="28"/>
  <c r="H29" i="28"/>
  <c r="G29" i="28"/>
  <c r="F29" i="28"/>
  <c r="E29" i="28"/>
  <c r="D29" i="28"/>
  <c r="C29" i="28"/>
  <c r="M28" i="28"/>
  <c r="L28" i="28"/>
  <c r="K28" i="28"/>
  <c r="C28" i="28"/>
  <c r="M27" i="28"/>
  <c r="L27" i="28"/>
  <c r="L25" i="28" s="1"/>
  <c r="K27" i="28"/>
  <c r="C27" i="28"/>
  <c r="M26" i="28"/>
  <c r="L26" i="28"/>
  <c r="K26" i="28"/>
  <c r="C26" i="28"/>
  <c r="K25" i="28"/>
  <c r="J25" i="28"/>
  <c r="I25" i="28"/>
  <c r="H25" i="28"/>
  <c r="H16" i="28" s="1"/>
  <c r="G25" i="28"/>
  <c r="F25" i="28"/>
  <c r="E25" i="28"/>
  <c r="D25" i="28"/>
  <c r="M25" i="28" s="1"/>
  <c r="C25" i="28"/>
  <c r="M24" i="28"/>
  <c r="K24" i="28"/>
  <c r="L24" i="28" s="1"/>
  <c r="C24" i="28"/>
  <c r="M23" i="28"/>
  <c r="K23" i="28"/>
  <c r="L23" i="28" s="1"/>
  <c r="C23" i="28"/>
  <c r="M22" i="28"/>
  <c r="K22" i="28"/>
  <c r="L22" i="28" s="1"/>
  <c r="C22" i="28"/>
  <c r="K21" i="28"/>
  <c r="J21" i="28"/>
  <c r="I21" i="28"/>
  <c r="H21" i="28"/>
  <c r="G21" i="28"/>
  <c r="G16" i="28" s="1"/>
  <c r="G51" i="28" s="1"/>
  <c r="F21" i="28"/>
  <c r="E21" i="28"/>
  <c r="D21" i="28"/>
  <c r="D16" i="28" s="1"/>
  <c r="C21" i="28"/>
  <c r="M20" i="28"/>
  <c r="L20" i="28"/>
  <c r="K20" i="28"/>
  <c r="K54" i="28" s="1"/>
  <c r="C20" i="28"/>
  <c r="M19" i="28"/>
  <c r="K19" i="28"/>
  <c r="K17" i="28" s="1"/>
  <c r="K16" i="28" s="1"/>
  <c r="C19" i="28"/>
  <c r="M18" i="28"/>
  <c r="L18" i="28"/>
  <c r="K18" i="28"/>
  <c r="C18" i="28"/>
  <c r="J17" i="28"/>
  <c r="J16" i="28" s="1"/>
  <c r="J51" i="28" s="1"/>
  <c r="I17" i="28"/>
  <c r="H17" i="28"/>
  <c r="G17" i="28"/>
  <c r="F17" i="28"/>
  <c r="E17" i="28"/>
  <c r="D17" i="28"/>
  <c r="M17" i="28" s="1"/>
  <c r="C17" i="28"/>
  <c r="I16" i="28"/>
  <c r="I51" i="28" s="1"/>
  <c r="F16" i="28"/>
  <c r="F51" i="28" s="1"/>
  <c r="E16" i="28"/>
  <c r="E51" i="28" s="1"/>
  <c r="C16" i="28"/>
  <c r="B16" i="28"/>
  <c r="M15" i="28"/>
  <c r="L15" i="28"/>
  <c r="K15" i="28"/>
  <c r="J15" i="28"/>
  <c r="I15" i="28"/>
  <c r="H15" i="28"/>
  <c r="G15" i="28"/>
  <c r="F15" i="28"/>
  <c r="E15" i="28"/>
  <c r="D15" i="28"/>
  <c r="C15" i="28"/>
  <c r="B15" i="28"/>
  <c r="D13" i="28"/>
  <c r="C13" i="28"/>
  <c r="B13" i="28"/>
  <c r="D12" i="28"/>
  <c r="C12" i="28"/>
  <c r="B12" i="28"/>
  <c r="D11" i="28"/>
  <c r="C11" i="28"/>
  <c r="B11" i="28"/>
  <c r="M10" i="28"/>
  <c r="L10" i="28"/>
  <c r="K10" i="28"/>
  <c r="J10" i="28"/>
  <c r="I10" i="28"/>
  <c r="H10" i="28"/>
  <c r="G10" i="28"/>
  <c r="F10" i="28"/>
  <c r="E10" i="28"/>
  <c r="D10" i="28"/>
  <c r="C10" i="28"/>
  <c r="B10" i="28"/>
  <c r="E8" i="28"/>
  <c r="D8" i="28"/>
  <c r="C8" i="28"/>
  <c r="B8" i="28"/>
  <c r="E7" i="28"/>
  <c r="D7" i="28"/>
  <c r="C7" i="28"/>
  <c r="B7" i="28"/>
  <c r="E6" i="28"/>
  <c r="D6" i="28"/>
  <c r="C6" i="28"/>
  <c r="B6" i="28"/>
  <c r="E5" i="28"/>
  <c r="D5" i="28"/>
  <c r="C5" i="28"/>
  <c r="B5" i="28"/>
  <c r="M4" i="28"/>
  <c r="L4" i="28"/>
  <c r="K4" i="28"/>
  <c r="J4" i="28"/>
  <c r="I4" i="28"/>
  <c r="H4" i="28"/>
  <c r="G4" i="28"/>
  <c r="F4" i="28"/>
  <c r="E4" i="28"/>
  <c r="D4" i="28"/>
  <c r="C4" i="28"/>
  <c r="B4" i="28"/>
  <c r="U2" i="28"/>
  <c r="H2" i="28" s="1"/>
  <c r="L2" i="28"/>
  <c r="K2" i="28"/>
  <c r="J2" i="28"/>
  <c r="I2" i="28"/>
  <c r="G2" i="28"/>
  <c r="F2" i="28"/>
  <c r="E2" i="28"/>
  <c r="D2" i="28"/>
  <c r="C2" i="28"/>
  <c r="B2" i="28"/>
  <c r="G51" i="33" l="1"/>
  <c r="L39" i="33"/>
  <c r="J51" i="33"/>
  <c r="L52" i="33"/>
  <c r="L29" i="33"/>
  <c r="K35" i="33"/>
  <c r="K52" i="33" s="1"/>
  <c r="M43" i="33"/>
  <c r="L19" i="33"/>
  <c r="L53" i="33" s="1"/>
  <c r="G34" i="33"/>
  <c r="M39" i="33"/>
  <c r="D52" i="33"/>
  <c r="K21" i="33"/>
  <c r="K39" i="33"/>
  <c r="K53" i="33" s="1"/>
  <c r="K17" i="33"/>
  <c r="L26" i="33"/>
  <c r="L25" i="33" s="1"/>
  <c r="L44" i="33"/>
  <c r="L43" i="33" s="1"/>
  <c r="L34" i="33" s="1"/>
  <c r="J34" i="33"/>
  <c r="L20" i="33"/>
  <c r="L17" i="33" s="1"/>
  <c r="L16" i="33" s="1"/>
  <c r="L51" i="33" s="1"/>
  <c r="H51" i="32"/>
  <c r="I51" i="32"/>
  <c r="K53" i="32"/>
  <c r="D51" i="32"/>
  <c r="L21" i="32"/>
  <c r="L16" i="32" s="1"/>
  <c r="F51" i="32"/>
  <c r="K52" i="32"/>
  <c r="K17" i="32"/>
  <c r="K16" i="32" s="1"/>
  <c r="F34" i="32"/>
  <c r="L41" i="32"/>
  <c r="L39" i="32" s="1"/>
  <c r="M43" i="32"/>
  <c r="J52" i="32"/>
  <c r="M17" i="32"/>
  <c r="L30" i="32"/>
  <c r="L29" i="32" s="1"/>
  <c r="H34" i="32"/>
  <c r="M35" i="32"/>
  <c r="D52" i="32"/>
  <c r="L26" i="32"/>
  <c r="L25" i="32" s="1"/>
  <c r="L44" i="32"/>
  <c r="L43" i="32" s="1"/>
  <c r="L54" i="32" s="1"/>
  <c r="L43" i="31"/>
  <c r="D51" i="31"/>
  <c r="K52" i="31"/>
  <c r="H51" i="31"/>
  <c r="L54" i="31"/>
  <c r="L39" i="31"/>
  <c r="L34" i="31" s="1"/>
  <c r="K17" i="31"/>
  <c r="K16" i="31" s="1"/>
  <c r="L23" i="31"/>
  <c r="L21" i="31" s="1"/>
  <c r="L16" i="31" s="1"/>
  <c r="F34" i="31"/>
  <c r="F51" i="31" s="1"/>
  <c r="L41" i="31"/>
  <c r="M43" i="31"/>
  <c r="J52" i="31"/>
  <c r="M17" i="31"/>
  <c r="L30" i="31"/>
  <c r="L29" i="31" s="1"/>
  <c r="H34" i="31"/>
  <c r="M35" i="31"/>
  <c r="D52" i="31"/>
  <c r="K53" i="30"/>
  <c r="L25" i="30"/>
  <c r="L52" i="30"/>
  <c r="K34" i="30"/>
  <c r="M34" i="30" s="1"/>
  <c r="L43" i="30"/>
  <c r="L54" i="30" s="1"/>
  <c r="K21" i="30"/>
  <c r="K16" i="30" s="1"/>
  <c r="L41" i="30"/>
  <c r="L39" i="30" s="1"/>
  <c r="L34" i="30" s="1"/>
  <c r="M43" i="30"/>
  <c r="J52" i="30"/>
  <c r="L19" i="30"/>
  <c r="M21" i="30"/>
  <c r="M39" i="30"/>
  <c r="D53" i="30"/>
  <c r="M16" i="29"/>
  <c r="K51" i="29"/>
  <c r="L54" i="29"/>
  <c r="D51" i="29"/>
  <c r="L21" i="29"/>
  <c r="I51" i="29"/>
  <c r="J52" i="29"/>
  <c r="M39" i="29"/>
  <c r="L23" i="29"/>
  <c r="M43" i="29"/>
  <c r="L19" i="29"/>
  <c r="M21" i="29"/>
  <c r="L30" i="29"/>
  <c r="L29" i="29" s="1"/>
  <c r="H34" i="29"/>
  <c r="H51" i="29" s="1"/>
  <c r="M35" i="29"/>
  <c r="D52" i="29"/>
  <c r="K35" i="29"/>
  <c r="K34" i="29" s="1"/>
  <c r="M34" i="29" s="1"/>
  <c r="L54" i="28"/>
  <c r="K52" i="28"/>
  <c r="H51" i="28"/>
  <c r="D51" i="28"/>
  <c r="K51" i="28"/>
  <c r="M16" i="28"/>
  <c r="L21" i="28"/>
  <c r="L19" i="28"/>
  <c r="M21" i="28"/>
  <c r="L37" i="28"/>
  <c r="L35" i="28" s="1"/>
  <c r="M39" i="28"/>
  <c r="L30" i="28"/>
  <c r="L29" i="28" s="1"/>
  <c r="H34" i="28"/>
  <c r="M35" i="28"/>
  <c r="J52" i="28"/>
  <c r="K53" i="28"/>
  <c r="L41" i="28"/>
  <c r="L39" i="28" s="1"/>
  <c r="D53" i="28"/>
  <c r="M43" i="28"/>
  <c r="J54" i="27"/>
  <c r="E54" i="27"/>
  <c r="C54" i="27"/>
  <c r="G53" i="27"/>
  <c r="D53" i="27"/>
  <c r="C53" i="27"/>
  <c r="I52" i="27"/>
  <c r="C52" i="27"/>
  <c r="C51" i="27"/>
  <c r="B51" i="27"/>
  <c r="M50" i="27"/>
  <c r="L50" i="27"/>
  <c r="K50" i="27"/>
  <c r="J50" i="27"/>
  <c r="I50" i="27"/>
  <c r="H50" i="27"/>
  <c r="G50" i="27"/>
  <c r="F50" i="27"/>
  <c r="E50" i="27"/>
  <c r="D50" i="27"/>
  <c r="C50" i="27"/>
  <c r="B50" i="27"/>
  <c r="B48" i="27"/>
  <c r="M47" i="27"/>
  <c r="L47" i="27"/>
  <c r="K47" i="27"/>
  <c r="C47" i="27"/>
  <c r="M46" i="27"/>
  <c r="K46" i="27"/>
  <c r="L46" i="27" s="1"/>
  <c r="C46" i="27"/>
  <c r="M45" i="27"/>
  <c r="L45" i="27"/>
  <c r="K45" i="27"/>
  <c r="C45" i="27"/>
  <c r="M44" i="27"/>
  <c r="K44" i="27"/>
  <c r="K43" i="27" s="1"/>
  <c r="C44" i="27"/>
  <c r="J43" i="27"/>
  <c r="I43" i="27"/>
  <c r="I54" i="27" s="1"/>
  <c r="H43" i="27"/>
  <c r="H54" i="27" s="1"/>
  <c r="G43" i="27"/>
  <c r="G54" i="27" s="1"/>
  <c r="F43" i="27"/>
  <c r="F54" i="27" s="1"/>
  <c r="E43" i="27"/>
  <c r="D43" i="27"/>
  <c r="D54" i="27" s="1"/>
  <c r="C43" i="27"/>
  <c r="M42" i="27"/>
  <c r="L42" i="27"/>
  <c r="K42" i="27"/>
  <c r="C42" i="27"/>
  <c r="M41" i="27"/>
  <c r="K41" i="27"/>
  <c r="K39" i="27" s="1"/>
  <c r="C41" i="27"/>
  <c r="M40" i="27"/>
  <c r="L40" i="27"/>
  <c r="K40" i="27"/>
  <c r="C40" i="27"/>
  <c r="M39" i="27"/>
  <c r="J39" i="27"/>
  <c r="J53" i="27" s="1"/>
  <c r="I39" i="27"/>
  <c r="I53" i="27" s="1"/>
  <c r="H39" i="27"/>
  <c r="H34" i="27" s="1"/>
  <c r="G39" i="27"/>
  <c r="F39" i="27"/>
  <c r="F53" i="27" s="1"/>
  <c r="E39" i="27"/>
  <c r="E53" i="27" s="1"/>
  <c r="D39" i="27"/>
  <c r="C39" i="27"/>
  <c r="M38" i="27"/>
  <c r="K38" i="27"/>
  <c r="L38" i="27" s="1"/>
  <c r="C38" i="27"/>
  <c r="M37" i="27"/>
  <c r="L37" i="27"/>
  <c r="K37" i="27"/>
  <c r="C37" i="27"/>
  <c r="M36" i="27"/>
  <c r="K36" i="27"/>
  <c r="L36" i="27" s="1"/>
  <c r="L35" i="27" s="1"/>
  <c r="C36" i="27"/>
  <c r="J35" i="27"/>
  <c r="J34" i="27" s="1"/>
  <c r="I35" i="27"/>
  <c r="H35" i="27"/>
  <c r="H52" i="27" s="1"/>
  <c r="G35" i="27"/>
  <c r="G52" i="27" s="1"/>
  <c r="F35" i="27"/>
  <c r="F52" i="27" s="1"/>
  <c r="E35" i="27"/>
  <c r="E52" i="27" s="1"/>
  <c r="D35" i="27"/>
  <c r="D34" i="27" s="1"/>
  <c r="C35" i="27"/>
  <c r="E34" i="27"/>
  <c r="C34" i="27"/>
  <c r="B34" i="27"/>
  <c r="M32" i="27"/>
  <c r="L32" i="27"/>
  <c r="K32" i="27"/>
  <c r="C32" i="27"/>
  <c r="M31" i="27"/>
  <c r="K31" i="27"/>
  <c r="L31" i="27" s="1"/>
  <c r="C31" i="27"/>
  <c r="M30" i="27"/>
  <c r="L30" i="27"/>
  <c r="K30" i="27"/>
  <c r="K29" i="27" s="1"/>
  <c r="C30" i="27"/>
  <c r="M29" i="27"/>
  <c r="J29" i="27"/>
  <c r="I29" i="27"/>
  <c r="H29" i="27"/>
  <c r="G29" i="27"/>
  <c r="F29" i="27"/>
  <c r="E29" i="27"/>
  <c r="D29" i="27"/>
  <c r="C29" i="27"/>
  <c r="M28" i="27"/>
  <c r="K28" i="27"/>
  <c r="L28" i="27" s="1"/>
  <c r="C28" i="27"/>
  <c r="M27" i="27"/>
  <c r="L27" i="27"/>
  <c r="K27" i="27"/>
  <c r="C27" i="27"/>
  <c r="M26" i="27"/>
  <c r="K26" i="27"/>
  <c r="K25" i="27" s="1"/>
  <c r="C26" i="27"/>
  <c r="J25" i="27"/>
  <c r="I25" i="27"/>
  <c r="I16" i="27" s="1"/>
  <c r="H25" i="27"/>
  <c r="G25" i="27"/>
  <c r="F25" i="27"/>
  <c r="E25" i="27"/>
  <c r="D25" i="27"/>
  <c r="M25" i="27" s="1"/>
  <c r="C25" i="27"/>
  <c r="M24" i="27"/>
  <c r="L24" i="27"/>
  <c r="K24" i="27"/>
  <c r="C24" i="27"/>
  <c r="M23" i="27"/>
  <c r="K23" i="27"/>
  <c r="K21" i="27" s="1"/>
  <c r="C23" i="27"/>
  <c r="M22" i="27"/>
  <c r="L22" i="27"/>
  <c r="K22" i="27"/>
  <c r="C22" i="27"/>
  <c r="M21" i="27"/>
  <c r="J21" i="27"/>
  <c r="I21" i="27"/>
  <c r="H21" i="27"/>
  <c r="H16" i="27" s="1"/>
  <c r="H51" i="27" s="1"/>
  <c r="G21" i="27"/>
  <c r="F21" i="27"/>
  <c r="E21" i="27"/>
  <c r="D21" i="27"/>
  <c r="C21" i="27"/>
  <c r="M20" i="27"/>
  <c r="K20" i="27"/>
  <c r="K54" i="27" s="1"/>
  <c r="C20" i="27"/>
  <c r="M19" i="27"/>
  <c r="L19" i="27"/>
  <c r="K19" i="27"/>
  <c r="K53" i="27" s="1"/>
  <c r="C19" i="27"/>
  <c r="M18" i="27"/>
  <c r="K18" i="27"/>
  <c r="L18" i="27" s="1"/>
  <c r="C18" i="27"/>
  <c r="J17" i="27"/>
  <c r="J16" i="27" s="1"/>
  <c r="J51" i="27" s="1"/>
  <c r="I17" i="27"/>
  <c r="H17" i="27"/>
  <c r="G17" i="27"/>
  <c r="G16" i="27" s="1"/>
  <c r="F17" i="27"/>
  <c r="F16" i="27" s="1"/>
  <c r="E17" i="27"/>
  <c r="D17" i="27"/>
  <c r="D16" i="27" s="1"/>
  <c r="C17" i="27"/>
  <c r="E16" i="27"/>
  <c r="E51" i="27" s="1"/>
  <c r="C16" i="27"/>
  <c r="B16" i="27"/>
  <c r="M15" i="27"/>
  <c r="L15" i="27"/>
  <c r="K15" i="27"/>
  <c r="J15" i="27"/>
  <c r="I15" i="27"/>
  <c r="H15" i="27"/>
  <c r="G15" i="27"/>
  <c r="F15" i="27"/>
  <c r="E15" i="27"/>
  <c r="D15" i="27"/>
  <c r="C15" i="27"/>
  <c r="B15" i="27"/>
  <c r="D13" i="27"/>
  <c r="C13" i="27"/>
  <c r="B13" i="27"/>
  <c r="D12" i="27"/>
  <c r="C12" i="27"/>
  <c r="B12" i="27"/>
  <c r="D11" i="27"/>
  <c r="C11" i="27"/>
  <c r="B11" i="27"/>
  <c r="M10" i="27"/>
  <c r="L10" i="27"/>
  <c r="K10" i="27"/>
  <c r="J10" i="27"/>
  <c r="I10" i="27"/>
  <c r="H10" i="27"/>
  <c r="G10" i="27"/>
  <c r="F10" i="27"/>
  <c r="E10" i="27"/>
  <c r="D10" i="27"/>
  <c r="C10" i="27"/>
  <c r="B10" i="27"/>
  <c r="E8" i="27"/>
  <c r="D8" i="27"/>
  <c r="C8" i="27"/>
  <c r="B8" i="27"/>
  <c r="E7" i="27"/>
  <c r="D7" i="27"/>
  <c r="C7" i="27"/>
  <c r="B7" i="27"/>
  <c r="E6" i="27"/>
  <c r="D6" i="27"/>
  <c r="C6" i="27"/>
  <c r="B6" i="27"/>
  <c r="E5" i="27"/>
  <c r="D5" i="27"/>
  <c r="C5" i="27"/>
  <c r="B5" i="27"/>
  <c r="M4" i="27"/>
  <c r="L4" i="27"/>
  <c r="K4" i="27"/>
  <c r="J4" i="27"/>
  <c r="I4" i="27"/>
  <c r="H4" i="27"/>
  <c r="G4" i="27"/>
  <c r="F4" i="27"/>
  <c r="E4" i="27"/>
  <c r="D4" i="27"/>
  <c r="C4" i="27"/>
  <c r="B4" i="27"/>
  <c r="U2" i="27"/>
  <c r="L2" i="27"/>
  <c r="K2" i="27"/>
  <c r="J2" i="27"/>
  <c r="I2" i="27"/>
  <c r="H2" i="27"/>
  <c r="G2" i="27"/>
  <c r="F2" i="27"/>
  <c r="E2" i="27"/>
  <c r="D2" i="27"/>
  <c r="C2" i="27"/>
  <c r="B2" i="27"/>
  <c r="G54" i="26"/>
  <c r="E54" i="26"/>
  <c r="C54" i="26"/>
  <c r="G53" i="26"/>
  <c r="D53" i="26"/>
  <c r="C53" i="26"/>
  <c r="I52" i="26"/>
  <c r="G52" i="26"/>
  <c r="C52" i="26"/>
  <c r="C51" i="26"/>
  <c r="B51" i="26"/>
  <c r="M50" i="26"/>
  <c r="L50" i="26"/>
  <c r="K50" i="26"/>
  <c r="J50" i="26"/>
  <c r="I50" i="26"/>
  <c r="H50" i="26"/>
  <c r="G50" i="26"/>
  <c r="F50" i="26"/>
  <c r="E50" i="26"/>
  <c r="D50" i="26"/>
  <c r="C50" i="26"/>
  <c r="B50" i="26"/>
  <c r="B48" i="26"/>
  <c r="M47" i="26"/>
  <c r="L47" i="26"/>
  <c r="K47" i="26"/>
  <c r="C47" i="26"/>
  <c r="M46" i="26"/>
  <c r="K46" i="26"/>
  <c r="L46" i="26" s="1"/>
  <c r="C46" i="26"/>
  <c r="M45" i="26"/>
  <c r="L45" i="26"/>
  <c r="K45" i="26"/>
  <c r="C45" i="26"/>
  <c r="M44" i="26"/>
  <c r="K44" i="26"/>
  <c r="L44" i="26" s="1"/>
  <c r="L43" i="26" s="1"/>
  <c r="C44" i="26"/>
  <c r="K43" i="26"/>
  <c r="J43" i="26"/>
  <c r="J54" i="26" s="1"/>
  <c r="I43" i="26"/>
  <c r="I54" i="26" s="1"/>
  <c r="H43" i="26"/>
  <c r="H54" i="26" s="1"/>
  <c r="G43" i="26"/>
  <c r="F43" i="26"/>
  <c r="F54" i="26" s="1"/>
  <c r="E43" i="26"/>
  <c r="D43" i="26"/>
  <c r="D54" i="26" s="1"/>
  <c r="C43" i="26"/>
  <c r="M42" i="26"/>
  <c r="L42" i="26"/>
  <c r="K42" i="26"/>
  <c r="C42" i="26"/>
  <c r="M41" i="26"/>
  <c r="K41" i="26"/>
  <c r="L41" i="26" s="1"/>
  <c r="C41" i="26"/>
  <c r="M40" i="26"/>
  <c r="L40" i="26"/>
  <c r="K40" i="26"/>
  <c r="C40" i="26"/>
  <c r="M39" i="26"/>
  <c r="K39" i="26"/>
  <c r="J39" i="26"/>
  <c r="J53" i="26" s="1"/>
  <c r="I39" i="26"/>
  <c r="I53" i="26" s="1"/>
  <c r="H39" i="26"/>
  <c r="H53" i="26" s="1"/>
  <c r="G39" i="26"/>
  <c r="F39" i="26"/>
  <c r="F53" i="26" s="1"/>
  <c r="E39" i="26"/>
  <c r="E53" i="26" s="1"/>
  <c r="D39" i="26"/>
  <c r="C39" i="26"/>
  <c r="M38" i="26"/>
  <c r="L38" i="26"/>
  <c r="K38" i="26"/>
  <c r="C38" i="26"/>
  <c r="M37" i="26"/>
  <c r="L37" i="26"/>
  <c r="K37" i="26"/>
  <c r="C37" i="26"/>
  <c r="M36" i="26"/>
  <c r="L36" i="26"/>
  <c r="K36" i="26"/>
  <c r="K35" i="26" s="1"/>
  <c r="K34" i="26" s="1"/>
  <c r="M34" i="26" s="1"/>
  <c r="C36" i="26"/>
  <c r="L35" i="26"/>
  <c r="J35" i="26"/>
  <c r="J34" i="26" s="1"/>
  <c r="I35" i="26"/>
  <c r="I34" i="26" s="1"/>
  <c r="H35" i="26"/>
  <c r="H52" i="26" s="1"/>
  <c r="G35" i="26"/>
  <c r="F35" i="26"/>
  <c r="F52" i="26" s="1"/>
  <c r="E35" i="26"/>
  <c r="E52" i="26" s="1"/>
  <c r="D35" i="26"/>
  <c r="D34" i="26" s="1"/>
  <c r="C35" i="26"/>
  <c r="G34" i="26"/>
  <c r="E34" i="26"/>
  <c r="C34" i="26"/>
  <c r="B34" i="26"/>
  <c r="M32" i="26"/>
  <c r="K32" i="26"/>
  <c r="L32" i="26" s="1"/>
  <c r="C32" i="26"/>
  <c r="M31" i="26"/>
  <c r="K31" i="26"/>
  <c r="L31" i="26" s="1"/>
  <c r="C31" i="26"/>
  <c r="M30" i="26"/>
  <c r="K30" i="26"/>
  <c r="K29" i="26" s="1"/>
  <c r="C30" i="26"/>
  <c r="M29" i="26"/>
  <c r="J29" i="26"/>
  <c r="I29" i="26"/>
  <c r="H29" i="26"/>
  <c r="G29" i="26"/>
  <c r="F29" i="26"/>
  <c r="E29" i="26"/>
  <c r="D29" i="26"/>
  <c r="C29" i="26"/>
  <c r="M28" i="26"/>
  <c r="K28" i="26"/>
  <c r="L28" i="26" s="1"/>
  <c r="C28" i="26"/>
  <c r="M27" i="26"/>
  <c r="L27" i="26"/>
  <c r="K27" i="26"/>
  <c r="C27" i="26"/>
  <c r="M26" i="26"/>
  <c r="K26" i="26"/>
  <c r="K25" i="26" s="1"/>
  <c r="C26" i="26"/>
  <c r="J25" i="26"/>
  <c r="I25" i="26"/>
  <c r="H25" i="26"/>
  <c r="G25" i="26"/>
  <c r="F25" i="26"/>
  <c r="E25" i="26"/>
  <c r="D25" i="26"/>
  <c r="M25" i="26" s="1"/>
  <c r="C25" i="26"/>
  <c r="M24" i="26"/>
  <c r="L24" i="26"/>
  <c r="K24" i="26"/>
  <c r="C24" i="26"/>
  <c r="M23" i="26"/>
  <c r="K23" i="26"/>
  <c r="L23" i="26" s="1"/>
  <c r="C23" i="26"/>
  <c r="M22" i="26"/>
  <c r="L22" i="26"/>
  <c r="K22" i="26"/>
  <c r="C22" i="26"/>
  <c r="M21" i="26"/>
  <c r="K21" i="26"/>
  <c r="J21" i="26"/>
  <c r="I21" i="26"/>
  <c r="H21" i="26"/>
  <c r="G21" i="26"/>
  <c r="F21" i="26"/>
  <c r="E21" i="26"/>
  <c r="D21" i="26"/>
  <c r="C21" i="26"/>
  <c r="M20" i="26"/>
  <c r="L20" i="26"/>
  <c r="K20" i="26"/>
  <c r="K54" i="26" s="1"/>
  <c r="C20" i="26"/>
  <c r="M19" i="26"/>
  <c r="L19" i="26"/>
  <c r="K19" i="26"/>
  <c r="K53" i="26" s="1"/>
  <c r="C19" i="26"/>
  <c r="M18" i="26"/>
  <c r="L18" i="26"/>
  <c r="K18" i="26"/>
  <c r="K52" i="26" s="1"/>
  <c r="C18" i="26"/>
  <c r="L17" i="26"/>
  <c r="J17" i="26"/>
  <c r="J16" i="26" s="1"/>
  <c r="J51" i="26" s="1"/>
  <c r="I17" i="26"/>
  <c r="I16" i="26" s="1"/>
  <c r="I51" i="26" s="1"/>
  <c r="H17" i="26"/>
  <c r="H16" i="26" s="1"/>
  <c r="G17" i="26"/>
  <c r="F17" i="26"/>
  <c r="F16" i="26" s="1"/>
  <c r="E17" i="26"/>
  <c r="D17" i="26"/>
  <c r="D16" i="26" s="1"/>
  <c r="C17" i="26"/>
  <c r="G16" i="26"/>
  <c r="G51" i="26" s="1"/>
  <c r="E16" i="26"/>
  <c r="E51" i="26" s="1"/>
  <c r="C16" i="26"/>
  <c r="B16" i="26"/>
  <c r="M15" i="26"/>
  <c r="L15" i="26"/>
  <c r="K15" i="26"/>
  <c r="J15" i="26"/>
  <c r="I15" i="26"/>
  <c r="H15" i="26"/>
  <c r="G15" i="26"/>
  <c r="F15" i="26"/>
  <c r="E15" i="26"/>
  <c r="D15" i="26"/>
  <c r="C15" i="26"/>
  <c r="B15" i="26"/>
  <c r="D13" i="26"/>
  <c r="C13" i="26"/>
  <c r="B13" i="26"/>
  <c r="D12" i="26"/>
  <c r="C12" i="26"/>
  <c r="B12" i="26"/>
  <c r="D11" i="26"/>
  <c r="C11" i="26"/>
  <c r="B11" i="26"/>
  <c r="M10" i="26"/>
  <c r="L10" i="26"/>
  <c r="K10" i="26"/>
  <c r="J10" i="26"/>
  <c r="I10" i="26"/>
  <c r="H10" i="26"/>
  <c r="G10" i="26"/>
  <c r="F10" i="26"/>
  <c r="E10" i="26"/>
  <c r="D10" i="26"/>
  <c r="C10" i="26"/>
  <c r="B10" i="26"/>
  <c r="E8" i="26"/>
  <c r="D8" i="26"/>
  <c r="C8" i="26"/>
  <c r="B8" i="26"/>
  <c r="E7" i="26"/>
  <c r="D7" i="26"/>
  <c r="C7" i="26"/>
  <c r="B7" i="26"/>
  <c r="E6" i="26"/>
  <c r="D6" i="26"/>
  <c r="C6" i="26"/>
  <c r="B6" i="26"/>
  <c r="E5" i="26"/>
  <c r="D5" i="26"/>
  <c r="C5" i="26"/>
  <c r="B5" i="26"/>
  <c r="M4" i="26"/>
  <c r="L4" i="26"/>
  <c r="K4" i="26"/>
  <c r="J4" i="26"/>
  <c r="I4" i="26"/>
  <c r="H4" i="26"/>
  <c r="G4" i="26"/>
  <c r="F4" i="26"/>
  <c r="E4" i="26"/>
  <c r="D4" i="26"/>
  <c r="C4" i="26"/>
  <c r="B4" i="26"/>
  <c r="U2" i="26"/>
  <c r="L2" i="26"/>
  <c r="K2" i="26"/>
  <c r="J2" i="26"/>
  <c r="I2" i="26"/>
  <c r="H2" i="26"/>
  <c r="G2" i="26"/>
  <c r="F2" i="26"/>
  <c r="E2" i="26"/>
  <c r="D2" i="26"/>
  <c r="C2" i="26"/>
  <c r="B2" i="26"/>
  <c r="G54" i="25"/>
  <c r="E54" i="25"/>
  <c r="C54" i="25"/>
  <c r="G53" i="25"/>
  <c r="F53" i="25"/>
  <c r="D53" i="25"/>
  <c r="C53" i="25"/>
  <c r="F52" i="25"/>
  <c r="C52" i="25"/>
  <c r="C51" i="25"/>
  <c r="B51" i="25"/>
  <c r="M50" i="25"/>
  <c r="L50" i="25"/>
  <c r="K50" i="25"/>
  <c r="J50" i="25"/>
  <c r="I50" i="25"/>
  <c r="H50" i="25"/>
  <c r="G50" i="25"/>
  <c r="F50" i="25"/>
  <c r="E50" i="25"/>
  <c r="D50" i="25"/>
  <c r="C50" i="25"/>
  <c r="B50" i="25"/>
  <c r="B48" i="25"/>
  <c r="M47" i="25"/>
  <c r="L47" i="25"/>
  <c r="K47" i="25"/>
  <c r="C47" i="25"/>
  <c r="M46" i="25"/>
  <c r="L46" i="25"/>
  <c r="K46" i="25"/>
  <c r="C46" i="25"/>
  <c r="M45" i="25"/>
  <c r="L45" i="25"/>
  <c r="K45" i="25"/>
  <c r="C45" i="25"/>
  <c r="M44" i="25"/>
  <c r="L44" i="25"/>
  <c r="K44" i="25"/>
  <c r="C44" i="25"/>
  <c r="L43" i="25"/>
  <c r="K43" i="25"/>
  <c r="J43" i="25"/>
  <c r="J54" i="25" s="1"/>
  <c r="I43" i="25"/>
  <c r="I54" i="25" s="1"/>
  <c r="H43" i="25"/>
  <c r="H54" i="25" s="1"/>
  <c r="G43" i="25"/>
  <c r="F43" i="25"/>
  <c r="F54" i="25" s="1"/>
  <c r="E43" i="25"/>
  <c r="D43" i="25"/>
  <c r="D54" i="25" s="1"/>
  <c r="C43" i="25"/>
  <c r="M42" i="25"/>
  <c r="L42" i="25"/>
  <c r="K42" i="25"/>
  <c r="C42" i="25"/>
  <c r="M41" i="25"/>
  <c r="K41" i="25"/>
  <c r="L41" i="25" s="1"/>
  <c r="C41" i="25"/>
  <c r="M40" i="25"/>
  <c r="L40" i="25"/>
  <c r="L39" i="25" s="1"/>
  <c r="K40" i="25"/>
  <c r="C40" i="25"/>
  <c r="M39" i="25"/>
  <c r="K39" i="25"/>
  <c r="J39" i="25"/>
  <c r="J53" i="25" s="1"/>
  <c r="I39" i="25"/>
  <c r="I53" i="25" s="1"/>
  <c r="H39" i="25"/>
  <c r="H53" i="25" s="1"/>
  <c r="G39" i="25"/>
  <c r="F39" i="25"/>
  <c r="E39" i="25"/>
  <c r="E53" i="25" s="1"/>
  <c r="D39" i="25"/>
  <c r="C39" i="25"/>
  <c r="M38" i="25"/>
  <c r="L38" i="25"/>
  <c r="K38" i="25"/>
  <c r="C38" i="25"/>
  <c r="M37" i="25"/>
  <c r="L37" i="25"/>
  <c r="K37" i="25"/>
  <c r="C37" i="25"/>
  <c r="M36" i="25"/>
  <c r="L36" i="25"/>
  <c r="L35" i="25" s="1"/>
  <c r="K36" i="25"/>
  <c r="K35" i="25" s="1"/>
  <c r="K34" i="25" s="1"/>
  <c r="M34" i="25" s="1"/>
  <c r="C36" i="25"/>
  <c r="J35" i="25"/>
  <c r="J34" i="25" s="1"/>
  <c r="I35" i="25"/>
  <c r="I34" i="25" s="1"/>
  <c r="H35" i="25"/>
  <c r="H52" i="25" s="1"/>
  <c r="G35" i="25"/>
  <c r="G52" i="25" s="1"/>
  <c r="F35" i="25"/>
  <c r="F34" i="25" s="1"/>
  <c r="E35" i="25"/>
  <c r="E52" i="25" s="1"/>
  <c r="D35" i="25"/>
  <c r="D52" i="25" s="1"/>
  <c r="C35" i="25"/>
  <c r="G34" i="25"/>
  <c r="E34" i="25"/>
  <c r="D34" i="25"/>
  <c r="C34" i="25"/>
  <c r="B34" i="25"/>
  <c r="M32" i="25"/>
  <c r="K32" i="25"/>
  <c r="L32" i="25" s="1"/>
  <c r="C32" i="25"/>
  <c r="M31" i="25"/>
  <c r="L31" i="25"/>
  <c r="K31" i="25"/>
  <c r="C31" i="25"/>
  <c r="M30" i="25"/>
  <c r="K30" i="25"/>
  <c r="L30" i="25" s="1"/>
  <c r="C30" i="25"/>
  <c r="M29" i="25"/>
  <c r="K29" i="25"/>
  <c r="J29" i="25"/>
  <c r="I29" i="25"/>
  <c r="H29" i="25"/>
  <c r="G29" i="25"/>
  <c r="F29" i="25"/>
  <c r="E29" i="25"/>
  <c r="D29" i="25"/>
  <c r="C29" i="25"/>
  <c r="M28" i="25"/>
  <c r="L28" i="25"/>
  <c r="K28" i="25"/>
  <c r="C28" i="25"/>
  <c r="M27" i="25"/>
  <c r="L27" i="25"/>
  <c r="K27" i="25"/>
  <c r="C27" i="25"/>
  <c r="M26" i="25"/>
  <c r="L26" i="25"/>
  <c r="K26" i="25"/>
  <c r="C26" i="25"/>
  <c r="L25" i="25"/>
  <c r="K25" i="25"/>
  <c r="J25" i="25"/>
  <c r="I25" i="25"/>
  <c r="H25" i="25"/>
  <c r="G25" i="25"/>
  <c r="F25" i="25"/>
  <c r="E25" i="25"/>
  <c r="D25" i="25"/>
  <c r="M25" i="25" s="1"/>
  <c r="C25" i="25"/>
  <c r="M24" i="25"/>
  <c r="L24" i="25"/>
  <c r="K24" i="25"/>
  <c r="C24" i="25"/>
  <c r="M23" i="25"/>
  <c r="K23" i="25"/>
  <c r="L23" i="25" s="1"/>
  <c r="C23" i="25"/>
  <c r="M22" i="25"/>
  <c r="L22" i="25"/>
  <c r="L21" i="25" s="1"/>
  <c r="K22" i="25"/>
  <c r="C22" i="25"/>
  <c r="M21" i="25"/>
  <c r="K21" i="25"/>
  <c r="J21" i="25"/>
  <c r="I21" i="25"/>
  <c r="H21" i="25"/>
  <c r="G21" i="25"/>
  <c r="F21" i="25"/>
  <c r="E21" i="25"/>
  <c r="D21" i="25"/>
  <c r="C21" i="25"/>
  <c r="M20" i="25"/>
  <c r="L20" i="25"/>
  <c r="K20" i="25"/>
  <c r="K54" i="25" s="1"/>
  <c r="C20" i="25"/>
  <c r="M19" i="25"/>
  <c r="L19" i="25"/>
  <c r="K19" i="25"/>
  <c r="K53" i="25" s="1"/>
  <c r="C19" i="25"/>
  <c r="M18" i="25"/>
  <c r="L18" i="25"/>
  <c r="L17" i="25" s="1"/>
  <c r="K18" i="25"/>
  <c r="K52" i="25" s="1"/>
  <c r="C18" i="25"/>
  <c r="J17" i="25"/>
  <c r="J16" i="25" s="1"/>
  <c r="J51" i="25" s="1"/>
  <c r="I17" i="25"/>
  <c r="I16" i="25" s="1"/>
  <c r="I51" i="25" s="1"/>
  <c r="H17" i="25"/>
  <c r="H16" i="25" s="1"/>
  <c r="G17" i="25"/>
  <c r="G16" i="25" s="1"/>
  <c r="G51" i="25" s="1"/>
  <c r="F17" i="25"/>
  <c r="F16" i="25" s="1"/>
  <c r="F51" i="25" s="1"/>
  <c r="E17" i="25"/>
  <c r="D17" i="25"/>
  <c r="M17" i="25" s="1"/>
  <c r="C17" i="25"/>
  <c r="E16" i="25"/>
  <c r="E51" i="25" s="1"/>
  <c r="D16" i="25"/>
  <c r="D51" i="25" s="1"/>
  <c r="C16" i="25"/>
  <c r="B16" i="25"/>
  <c r="M15" i="25"/>
  <c r="L15" i="25"/>
  <c r="K15" i="25"/>
  <c r="J15" i="25"/>
  <c r="I15" i="25"/>
  <c r="H15" i="25"/>
  <c r="G15" i="25"/>
  <c r="F15" i="25"/>
  <c r="E15" i="25"/>
  <c r="D15" i="25"/>
  <c r="C15" i="25"/>
  <c r="B15" i="25"/>
  <c r="D13" i="25"/>
  <c r="C13" i="25"/>
  <c r="B13" i="25"/>
  <c r="D12" i="25"/>
  <c r="C12" i="25"/>
  <c r="B12" i="25"/>
  <c r="D11" i="25"/>
  <c r="C11" i="25"/>
  <c r="B11" i="25"/>
  <c r="M10" i="25"/>
  <c r="L10" i="25"/>
  <c r="K10" i="25"/>
  <c r="J10" i="25"/>
  <c r="I10" i="25"/>
  <c r="H10" i="25"/>
  <c r="G10" i="25"/>
  <c r="F10" i="25"/>
  <c r="E10" i="25"/>
  <c r="D10" i="25"/>
  <c r="C10" i="25"/>
  <c r="B10" i="25"/>
  <c r="E8" i="25"/>
  <c r="D8" i="25"/>
  <c r="C8" i="25"/>
  <c r="B8" i="25"/>
  <c r="E7" i="25"/>
  <c r="D7" i="25"/>
  <c r="C7" i="25"/>
  <c r="B7" i="25"/>
  <c r="E6" i="25"/>
  <c r="D6" i="25"/>
  <c r="C6" i="25"/>
  <c r="B6" i="25"/>
  <c r="E5" i="25"/>
  <c r="D5" i="25"/>
  <c r="C5" i="25"/>
  <c r="B5" i="25"/>
  <c r="M4" i="25"/>
  <c r="L4" i="25"/>
  <c r="K4" i="25"/>
  <c r="J4" i="25"/>
  <c r="I4" i="25"/>
  <c r="H4" i="25"/>
  <c r="G4" i="25"/>
  <c r="F4" i="25"/>
  <c r="E4" i="25"/>
  <c r="D4" i="25"/>
  <c r="C4" i="25"/>
  <c r="B4" i="25"/>
  <c r="U2" i="25"/>
  <c r="H2" i="25" s="1"/>
  <c r="L2" i="25"/>
  <c r="K2" i="25"/>
  <c r="J2" i="25"/>
  <c r="I2" i="25"/>
  <c r="G2" i="25"/>
  <c r="F2" i="25"/>
  <c r="E2" i="25"/>
  <c r="D2" i="25"/>
  <c r="C2" i="25"/>
  <c r="B2" i="25"/>
  <c r="I54" i="24"/>
  <c r="E54" i="24"/>
  <c r="C54" i="24"/>
  <c r="G53" i="24"/>
  <c r="E53" i="24"/>
  <c r="C53" i="24"/>
  <c r="I52" i="24"/>
  <c r="G52" i="24"/>
  <c r="E52" i="24"/>
  <c r="C52" i="24"/>
  <c r="C51" i="24"/>
  <c r="B51" i="24"/>
  <c r="M50" i="24"/>
  <c r="L50" i="24"/>
  <c r="K50" i="24"/>
  <c r="J50" i="24"/>
  <c r="I50" i="24"/>
  <c r="H50" i="24"/>
  <c r="G50" i="24"/>
  <c r="F50" i="24"/>
  <c r="E50" i="24"/>
  <c r="D50" i="24"/>
  <c r="C50" i="24"/>
  <c r="B50" i="24"/>
  <c r="B48" i="24"/>
  <c r="M47" i="24"/>
  <c r="L47" i="24"/>
  <c r="K47" i="24"/>
  <c r="C47" i="24"/>
  <c r="M46" i="24"/>
  <c r="L46" i="24"/>
  <c r="K46" i="24"/>
  <c r="C46" i="24"/>
  <c r="M45" i="24"/>
  <c r="L45" i="24"/>
  <c r="L43" i="24" s="1"/>
  <c r="K45" i="24"/>
  <c r="C45" i="24"/>
  <c r="M44" i="24"/>
  <c r="L44" i="24"/>
  <c r="K44" i="24"/>
  <c r="C44" i="24"/>
  <c r="K43" i="24"/>
  <c r="J43" i="24"/>
  <c r="J54" i="24" s="1"/>
  <c r="I43" i="24"/>
  <c r="H43" i="24"/>
  <c r="H54" i="24" s="1"/>
  <c r="G43" i="24"/>
  <c r="G54" i="24" s="1"/>
  <c r="F43" i="24"/>
  <c r="F54" i="24" s="1"/>
  <c r="E43" i="24"/>
  <c r="D43" i="24"/>
  <c r="D54" i="24" s="1"/>
  <c r="C43" i="24"/>
  <c r="M42" i="24"/>
  <c r="K42" i="24"/>
  <c r="L42" i="24" s="1"/>
  <c r="C42" i="24"/>
  <c r="M41" i="24"/>
  <c r="K41" i="24"/>
  <c r="K39" i="24" s="1"/>
  <c r="C41" i="24"/>
  <c r="M40" i="24"/>
  <c r="K40" i="24"/>
  <c r="L40" i="24" s="1"/>
  <c r="C40" i="24"/>
  <c r="M39" i="24"/>
  <c r="J39" i="24"/>
  <c r="J53" i="24" s="1"/>
  <c r="I39" i="24"/>
  <c r="I53" i="24" s="1"/>
  <c r="H39" i="24"/>
  <c r="H53" i="24" s="1"/>
  <c r="G39" i="24"/>
  <c r="G34" i="24" s="1"/>
  <c r="F39" i="24"/>
  <c r="F53" i="24" s="1"/>
  <c r="E39" i="24"/>
  <c r="D39" i="24"/>
  <c r="D53" i="24" s="1"/>
  <c r="C39" i="24"/>
  <c r="M38" i="24"/>
  <c r="L38" i="24"/>
  <c r="K38" i="24"/>
  <c r="C38" i="24"/>
  <c r="M37" i="24"/>
  <c r="L37" i="24"/>
  <c r="K37" i="24"/>
  <c r="C37" i="24"/>
  <c r="M36" i="24"/>
  <c r="L36" i="24"/>
  <c r="L35" i="24" s="1"/>
  <c r="K36" i="24"/>
  <c r="K35" i="24" s="1"/>
  <c r="K34" i="24" s="1"/>
  <c r="M34" i="24" s="1"/>
  <c r="C36" i="24"/>
  <c r="J35" i="24"/>
  <c r="J34" i="24" s="1"/>
  <c r="I35" i="24"/>
  <c r="H35" i="24"/>
  <c r="H52" i="24" s="1"/>
  <c r="G35" i="24"/>
  <c r="F35" i="24"/>
  <c r="F52" i="24" s="1"/>
  <c r="E35" i="24"/>
  <c r="D35" i="24"/>
  <c r="D34" i="24" s="1"/>
  <c r="C35" i="24"/>
  <c r="I34" i="24"/>
  <c r="E34" i="24"/>
  <c r="C34" i="24"/>
  <c r="B34" i="24"/>
  <c r="M32" i="24"/>
  <c r="K32" i="24"/>
  <c r="L32" i="24" s="1"/>
  <c r="C32" i="24"/>
  <c r="M31" i="24"/>
  <c r="K31" i="24"/>
  <c r="L31" i="24" s="1"/>
  <c r="C31" i="24"/>
  <c r="M30" i="24"/>
  <c r="K30" i="24"/>
  <c r="L30" i="24" s="1"/>
  <c r="C30" i="24"/>
  <c r="M29" i="24"/>
  <c r="K29" i="24"/>
  <c r="J29" i="24"/>
  <c r="I29" i="24"/>
  <c r="H29" i="24"/>
  <c r="G29" i="24"/>
  <c r="F29" i="24"/>
  <c r="E29" i="24"/>
  <c r="D29" i="24"/>
  <c r="C29" i="24"/>
  <c r="M28" i="24"/>
  <c r="L28" i="24"/>
  <c r="K28" i="24"/>
  <c r="C28" i="24"/>
  <c r="M27" i="24"/>
  <c r="L27" i="24"/>
  <c r="L25" i="24" s="1"/>
  <c r="K27" i="24"/>
  <c r="C27" i="24"/>
  <c r="M26" i="24"/>
  <c r="L26" i="24"/>
  <c r="K26" i="24"/>
  <c r="K25" i="24" s="1"/>
  <c r="C26" i="24"/>
  <c r="J25" i="24"/>
  <c r="I25" i="24"/>
  <c r="H25" i="24"/>
  <c r="G25" i="24"/>
  <c r="F25" i="24"/>
  <c r="E25" i="24"/>
  <c r="D25" i="24"/>
  <c r="M25" i="24" s="1"/>
  <c r="C25" i="24"/>
  <c r="M24" i="24"/>
  <c r="K24" i="24"/>
  <c r="L24" i="24" s="1"/>
  <c r="C24" i="24"/>
  <c r="M23" i="24"/>
  <c r="K23" i="24"/>
  <c r="K21" i="24" s="1"/>
  <c r="C23" i="24"/>
  <c r="M22" i="24"/>
  <c r="K22" i="24"/>
  <c r="L22" i="24" s="1"/>
  <c r="C22" i="24"/>
  <c r="M21" i="24"/>
  <c r="J21" i="24"/>
  <c r="I21" i="24"/>
  <c r="H21" i="24"/>
  <c r="G21" i="24"/>
  <c r="G16" i="24" s="1"/>
  <c r="G51" i="24" s="1"/>
  <c r="F21" i="24"/>
  <c r="E21" i="24"/>
  <c r="D21" i="24"/>
  <c r="C21" i="24"/>
  <c r="M20" i="24"/>
  <c r="L20" i="24"/>
  <c r="K20" i="24"/>
  <c r="K54" i="24" s="1"/>
  <c r="C20" i="24"/>
  <c r="M19" i="24"/>
  <c r="L19" i="24"/>
  <c r="K19" i="24"/>
  <c r="K53" i="24" s="1"/>
  <c r="C19" i="24"/>
  <c r="M18" i="24"/>
  <c r="L18" i="24"/>
  <c r="K18" i="24"/>
  <c r="K52" i="24" s="1"/>
  <c r="C18" i="24"/>
  <c r="J17" i="24"/>
  <c r="J16" i="24" s="1"/>
  <c r="J51" i="24" s="1"/>
  <c r="I17" i="24"/>
  <c r="H17" i="24"/>
  <c r="H16" i="24" s="1"/>
  <c r="G17" i="24"/>
  <c r="F17" i="24"/>
  <c r="F16" i="24" s="1"/>
  <c r="E17" i="24"/>
  <c r="D17" i="24"/>
  <c r="D16" i="24" s="1"/>
  <c r="D51" i="24" s="1"/>
  <c r="C17" i="24"/>
  <c r="I16" i="24"/>
  <c r="I51" i="24" s="1"/>
  <c r="E16" i="24"/>
  <c r="E51" i="24" s="1"/>
  <c r="C16" i="24"/>
  <c r="B16" i="24"/>
  <c r="M15" i="24"/>
  <c r="L15" i="24"/>
  <c r="K15" i="24"/>
  <c r="J15" i="24"/>
  <c r="I15" i="24"/>
  <c r="H15" i="24"/>
  <c r="G15" i="24"/>
  <c r="F15" i="24"/>
  <c r="E15" i="24"/>
  <c r="D15" i="24"/>
  <c r="C15" i="24"/>
  <c r="B15" i="24"/>
  <c r="D13" i="24"/>
  <c r="C13" i="24"/>
  <c r="B13" i="24"/>
  <c r="D12" i="24"/>
  <c r="C12" i="24"/>
  <c r="B12" i="24"/>
  <c r="D11" i="24"/>
  <c r="C11" i="24"/>
  <c r="B11" i="24"/>
  <c r="M10" i="24"/>
  <c r="L10" i="24"/>
  <c r="K10" i="24"/>
  <c r="J10" i="24"/>
  <c r="I10" i="24"/>
  <c r="H10" i="24"/>
  <c r="G10" i="24"/>
  <c r="F10" i="24"/>
  <c r="E10" i="24"/>
  <c r="D10" i="24"/>
  <c r="C10" i="24"/>
  <c r="B10" i="24"/>
  <c r="E8" i="24"/>
  <c r="D8" i="24"/>
  <c r="C8" i="24"/>
  <c r="B8" i="24"/>
  <c r="E7" i="24"/>
  <c r="D7" i="24"/>
  <c r="C7" i="24"/>
  <c r="B7" i="24"/>
  <c r="E6" i="24"/>
  <c r="D6" i="24"/>
  <c r="C6" i="24"/>
  <c r="B6" i="24"/>
  <c r="E5" i="24"/>
  <c r="D5" i="24"/>
  <c r="C5" i="24"/>
  <c r="B5" i="24"/>
  <c r="M4" i="24"/>
  <c r="L4" i="24"/>
  <c r="K4" i="24"/>
  <c r="J4" i="24"/>
  <c r="I4" i="24"/>
  <c r="H4" i="24"/>
  <c r="G4" i="24"/>
  <c r="F4" i="24"/>
  <c r="E4" i="24"/>
  <c r="D4" i="24"/>
  <c r="C4" i="24"/>
  <c r="B4" i="24"/>
  <c r="U2" i="24"/>
  <c r="L2" i="24"/>
  <c r="K2" i="24"/>
  <c r="J2" i="24"/>
  <c r="I2" i="24"/>
  <c r="H2" i="24"/>
  <c r="G2" i="24"/>
  <c r="F2" i="24"/>
  <c r="E2" i="24"/>
  <c r="D2" i="24"/>
  <c r="C2" i="24"/>
  <c r="B2" i="24"/>
  <c r="E54" i="23"/>
  <c r="C54" i="23"/>
  <c r="G53" i="23"/>
  <c r="C53" i="23"/>
  <c r="I52" i="23"/>
  <c r="C52" i="23"/>
  <c r="C51" i="23"/>
  <c r="B51" i="23"/>
  <c r="M50" i="23"/>
  <c r="L50" i="23"/>
  <c r="K50" i="23"/>
  <c r="J50" i="23"/>
  <c r="I50" i="23"/>
  <c r="H50" i="23"/>
  <c r="G50" i="23"/>
  <c r="F50" i="23"/>
  <c r="E50" i="23"/>
  <c r="D50" i="23"/>
  <c r="C50" i="23"/>
  <c r="B50" i="23"/>
  <c r="B48" i="23"/>
  <c r="M47" i="23"/>
  <c r="L47" i="23"/>
  <c r="K47" i="23"/>
  <c r="C47" i="23"/>
  <c r="M46" i="23"/>
  <c r="L46" i="23"/>
  <c r="K46" i="23"/>
  <c r="C46" i="23"/>
  <c r="M45" i="23"/>
  <c r="L45" i="23"/>
  <c r="L43" i="23" s="1"/>
  <c r="K45" i="23"/>
  <c r="C45" i="23"/>
  <c r="M44" i="23"/>
  <c r="L44" i="23"/>
  <c r="K44" i="23"/>
  <c r="C44" i="23"/>
  <c r="K43" i="23"/>
  <c r="J43" i="23"/>
  <c r="J54" i="23" s="1"/>
  <c r="I43" i="23"/>
  <c r="I54" i="23" s="1"/>
  <c r="H43" i="23"/>
  <c r="H54" i="23" s="1"/>
  <c r="G43" i="23"/>
  <c r="G54" i="23" s="1"/>
  <c r="F43" i="23"/>
  <c r="F54" i="23" s="1"/>
  <c r="E43" i="23"/>
  <c r="D43" i="23"/>
  <c r="D54" i="23" s="1"/>
  <c r="C43" i="23"/>
  <c r="M42" i="23"/>
  <c r="L42" i="23"/>
  <c r="K42" i="23"/>
  <c r="C42" i="23"/>
  <c r="M41" i="23"/>
  <c r="K41" i="23"/>
  <c r="K39" i="23" s="1"/>
  <c r="C41" i="23"/>
  <c r="M40" i="23"/>
  <c r="L40" i="23"/>
  <c r="K40" i="23"/>
  <c r="C40" i="23"/>
  <c r="M39" i="23"/>
  <c r="J39" i="23"/>
  <c r="J53" i="23" s="1"/>
  <c r="I39" i="23"/>
  <c r="I34" i="23" s="1"/>
  <c r="H39" i="23"/>
  <c r="H53" i="23" s="1"/>
  <c r="G39" i="23"/>
  <c r="F39" i="23"/>
  <c r="F53" i="23" s="1"/>
  <c r="E39" i="23"/>
  <c r="E53" i="23" s="1"/>
  <c r="D39" i="23"/>
  <c r="D53" i="23" s="1"/>
  <c r="C39" i="23"/>
  <c r="M38" i="23"/>
  <c r="L38" i="23"/>
  <c r="K38" i="23"/>
  <c r="C38" i="23"/>
  <c r="M37" i="23"/>
  <c r="L37" i="23"/>
  <c r="K37" i="23"/>
  <c r="C37" i="23"/>
  <c r="M36" i="23"/>
  <c r="L36" i="23"/>
  <c r="L35" i="23" s="1"/>
  <c r="K36" i="23"/>
  <c r="K35" i="23" s="1"/>
  <c r="K34" i="23" s="1"/>
  <c r="M34" i="23" s="1"/>
  <c r="C36" i="23"/>
  <c r="J35" i="23"/>
  <c r="J34" i="23" s="1"/>
  <c r="I35" i="23"/>
  <c r="H35" i="23"/>
  <c r="H52" i="23" s="1"/>
  <c r="G35" i="23"/>
  <c r="G52" i="23" s="1"/>
  <c r="F35" i="23"/>
  <c r="F52" i="23" s="1"/>
  <c r="E35" i="23"/>
  <c r="E52" i="23" s="1"/>
  <c r="D35" i="23"/>
  <c r="D34" i="23" s="1"/>
  <c r="C35" i="23"/>
  <c r="G34" i="23"/>
  <c r="F34" i="23"/>
  <c r="E34" i="23"/>
  <c r="C34" i="23"/>
  <c r="B34" i="23"/>
  <c r="M32" i="23"/>
  <c r="K32" i="23"/>
  <c r="L32" i="23" s="1"/>
  <c r="C32" i="23"/>
  <c r="M31" i="23"/>
  <c r="K31" i="23"/>
  <c r="L31" i="23" s="1"/>
  <c r="C31" i="23"/>
  <c r="M30" i="23"/>
  <c r="K30" i="23"/>
  <c r="L30" i="23" s="1"/>
  <c r="C30" i="23"/>
  <c r="M29" i="23"/>
  <c r="K29" i="23"/>
  <c r="J29" i="23"/>
  <c r="I29" i="23"/>
  <c r="H29" i="23"/>
  <c r="G29" i="23"/>
  <c r="F29" i="23"/>
  <c r="E29" i="23"/>
  <c r="D29" i="23"/>
  <c r="C29" i="23"/>
  <c r="M28" i="23"/>
  <c r="L28" i="23"/>
  <c r="K28" i="23"/>
  <c r="C28" i="23"/>
  <c r="M27" i="23"/>
  <c r="L27" i="23"/>
  <c r="L25" i="23" s="1"/>
  <c r="K27" i="23"/>
  <c r="C27" i="23"/>
  <c r="M26" i="23"/>
  <c r="L26" i="23"/>
  <c r="K26" i="23"/>
  <c r="C26" i="23"/>
  <c r="K25" i="23"/>
  <c r="J25" i="23"/>
  <c r="I25" i="23"/>
  <c r="H25" i="23"/>
  <c r="G25" i="23"/>
  <c r="F25" i="23"/>
  <c r="E25" i="23"/>
  <c r="D25" i="23"/>
  <c r="M25" i="23" s="1"/>
  <c r="C25" i="23"/>
  <c r="M24" i="23"/>
  <c r="L24" i="23"/>
  <c r="K24" i="23"/>
  <c r="C24" i="23"/>
  <c r="M23" i="23"/>
  <c r="K23" i="23"/>
  <c r="K21" i="23" s="1"/>
  <c r="C23" i="23"/>
  <c r="M22" i="23"/>
  <c r="L22" i="23"/>
  <c r="K22" i="23"/>
  <c r="C22" i="23"/>
  <c r="M21" i="23"/>
  <c r="J21" i="23"/>
  <c r="I21" i="23"/>
  <c r="I16" i="23" s="1"/>
  <c r="I51" i="23" s="1"/>
  <c r="H21" i="23"/>
  <c r="G21" i="23"/>
  <c r="F21" i="23"/>
  <c r="E21" i="23"/>
  <c r="D21" i="23"/>
  <c r="C21" i="23"/>
  <c r="M20" i="23"/>
  <c r="L20" i="23"/>
  <c r="L54" i="23" s="1"/>
  <c r="K20" i="23"/>
  <c r="K54" i="23" s="1"/>
  <c r="C20" i="23"/>
  <c r="M19" i="23"/>
  <c r="L19" i="23"/>
  <c r="K19" i="23"/>
  <c r="K53" i="23" s="1"/>
  <c r="C19" i="23"/>
  <c r="M18" i="23"/>
  <c r="L18" i="23"/>
  <c r="L52" i="23" s="1"/>
  <c r="K18" i="23"/>
  <c r="K52" i="23" s="1"/>
  <c r="C18" i="23"/>
  <c r="J17" i="23"/>
  <c r="J16" i="23" s="1"/>
  <c r="J51" i="23" s="1"/>
  <c r="I17" i="23"/>
  <c r="H17" i="23"/>
  <c r="H16" i="23" s="1"/>
  <c r="G17" i="23"/>
  <c r="F17" i="23"/>
  <c r="E17" i="23"/>
  <c r="D17" i="23"/>
  <c r="D16" i="23" s="1"/>
  <c r="D51" i="23" s="1"/>
  <c r="C17" i="23"/>
  <c r="G16" i="23"/>
  <c r="G51" i="23" s="1"/>
  <c r="F16" i="23"/>
  <c r="F51" i="23" s="1"/>
  <c r="E16" i="23"/>
  <c r="E51" i="23" s="1"/>
  <c r="C16" i="23"/>
  <c r="B16" i="23"/>
  <c r="M15" i="23"/>
  <c r="L15" i="23"/>
  <c r="K15" i="23"/>
  <c r="J15" i="23"/>
  <c r="I15" i="23"/>
  <c r="H15" i="23"/>
  <c r="G15" i="23"/>
  <c r="F15" i="23"/>
  <c r="E15" i="23"/>
  <c r="D15" i="23"/>
  <c r="C15" i="23"/>
  <c r="B15" i="23"/>
  <c r="D13" i="23"/>
  <c r="C13" i="23"/>
  <c r="B13" i="23"/>
  <c r="D12" i="23"/>
  <c r="C12" i="23"/>
  <c r="B12" i="23"/>
  <c r="D11" i="23"/>
  <c r="C11" i="23"/>
  <c r="B11" i="23"/>
  <c r="M10" i="23"/>
  <c r="L10" i="23"/>
  <c r="K10" i="23"/>
  <c r="J10" i="23"/>
  <c r="I10" i="23"/>
  <c r="H10" i="23"/>
  <c r="G10" i="23"/>
  <c r="F10" i="23"/>
  <c r="E10" i="23"/>
  <c r="D10" i="23"/>
  <c r="C10" i="23"/>
  <c r="B10" i="23"/>
  <c r="E8" i="23"/>
  <c r="D8" i="23"/>
  <c r="C8" i="23"/>
  <c r="B8" i="23"/>
  <c r="E7" i="23"/>
  <c r="D7" i="23"/>
  <c r="C7" i="23"/>
  <c r="B7" i="23"/>
  <c r="E6" i="23"/>
  <c r="D6" i="23"/>
  <c r="C6" i="23"/>
  <c r="B6" i="23"/>
  <c r="E5" i="23"/>
  <c r="D5" i="23"/>
  <c r="C5" i="23"/>
  <c r="B5" i="23"/>
  <c r="M4" i="23"/>
  <c r="L4" i="23"/>
  <c r="K4" i="23"/>
  <c r="J4" i="23"/>
  <c r="I4" i="23"/>
  <c r="H4" i="23"/>
  <c r="G4" i="23"/>
  <c r="F4" i="23"/>
  <c r="E4" i="23"/>
  <c r="D4" i="23"/>
  <c r="C4" i="23"/>
  <c r="B4" i="23"/>
  <c r="U2" i="23"/>
  <c r="H2" i="23" s="1"/>
  <c r="L2" i="23"/>
  <c r="K2" i="23"/>
  <c r="J2" i="23"/>
  <c r="I2" i="23"/>
  <c r="G2" i="23"/>
  <c r="F2" i="23"/>
  <c r="E2" i="23"/>
  <c r="D2" i="23"/>
  <c r="C2" i="23"/>
  <c r="B2" i="23"/>
  <c r="C54" i="22"/>
  <c r="C53" i="22"/>
  <c r="C52" i="22"/>
  <c r="C51" i="22"/>
  <c r="B51" i="22"/>
  <c r="M50" i="22"/>
  <c r="L50" i="22"/>
  <c r="K50" i="22"/>
  <c r="J50" i="22"/>
  <c r="I50" i="22"/>
  <c r="H50" i="22"/>
  <c r="G50" i="22"/>
  <c r="F50" i="22"/>
  <c r="E50" i="22"/>
  <c r="D50" i="22"/>
  <c r="C50" i="22"/>
  <c r="B50" i="22"/>
  <c r="B48" i="22"/>
  <c r="M47" i="22"/>
  <c r="K47" i="22"/>
  <c r="L47" i="22" s="1"/>
  <c r="C47" i="22"/>
  <c r="M46" i="22"/>
  <c r="K46" i="22"/>
  <c r="L46" i="22" s="1"/>
  <c r="C46" i="22"/>
  <c r="M45" i="22"/>
  <c r="K45" i="22"/>
  <c r="L45" i="22" s="1"/>
  <c r="C45" i="22"/>
  <c r="M44" i="22"/>
  <c r="K44" i="22"/>
  <c r="L44" i="22" s="1"/>
  <c r="L43" i="22" s="1"/>
  <c r="C44" i="22"/>
  <c r="K43" i="22"/>
  <c r="J43" i="22"/>
  <c r="J54" i="22" s="1"/>
  <c r="I43" i="22"/>
  <c r="I54" i="22" s="1"/>
  <c r="H43" i="22"/>
  <c r="H54" i="22" s="1"/>
  <c r="G43" i="22"/>
  <c r="G54" i="22" s="1"/>
  <c r="F43" i="22"/>
  <c r="F54" i="22" s="1"/>
  <c r="E43" i="22"/>
  <c r="E54" i="22" s="1"/>
  <c r="D43" i="22"/>
  <c r="D54" i="22" s="1"/>
  <c r="C43" i="22"/>
  <c r="M42" i="22"/>
  <c r="K42" i="22"/>
  <c r="L42" i="22" s="1"/>
  <c r="C42" i="22"/>
  <c r="M41" i="22"/>
  <c r="L41" i="22"/>
  <c r="K41" i="22"/>
  <c r="C41" i="22"/>
  <c r="M40" i="22"/>
  <c r="K40" i="22"/>
  <c r="L40" i="22" s="1"/>
  <c r="C40" i="22"/>
  <c r="J39" i="22"/>
  <c r="J53" i="22" s="1"/>
  <c r="I39" i="22"/>
  <c r="I53" i="22" s="1"/>
  <c r="H39" i="22"/>
  <c r="H53" i="22" s="1"/>
  <c r="G39" i="22"/>
  <c r="G34" i="22" s="1"/>
  <c r="F39" i="22"/>
  <c r="F53" i="22" s="1"/>
  <c r="E39" i="22"/>
  <c r="E53" i="22" s="1"/>
  <c r="D39" i="22"/>
  <c r="D53" i="22" s="1"/>
  <c r="C39" i="22"/>
  <c r="M38" i="22"/>
  <c r="L38" i="22"/>
  <c r="K38" i="22"/>
  <c r="C38" i="22"/>
  <c r="M37" i="22"/>
  <c r="K37" i="22"/>
  <c r="L37" i="22" s="1"/>
  <c r="C37" i="22"/>
  <c r="M36" i="22"/>
  <c r="L36" i="22"/>
  <c r="L35" i="22" s="1"/>
  <c r="K36" i="22"/>
  <c r="C36" i="22"/>
  <c r="M35" i="22"/>
  <c r="K35" i="22"/>
  <c r="J35" i="22"/>
  <c r="J34" i="22" s="1"/>
  <c r="I35" i="22"/>
  <c r="I52" i="22" s="1"/>
  <c r="H35" i="22"/>
  <c r="H52" i="22" s="1"/>
  <c r="G35" i="22"/>
  <c r="G52" i="22" s="1"/>
  <c r="F35" i="22"/>
  <c r="F52" i="22" s="1"/>
  <c r="E35" i="22"/>
  <c r="E52" i="22" s="1"/>
  <c r="D35" i="22"/>
  <c r="D52" i="22" s="1"/>
  <c r="C35" i="22"/>
  <c r="I34" i="22"/>
  <c r="D34" i="22"/>
  <c r="C34" i="22"/>
  <c r="B34" i="22"/>
  <c r="M32" i="22"/>
  <c r="L32" i="22"/>
  <c r="K32" i="22"/>
  <c r="C32" i="22"/>
  <c r="M31" i="22"/>
  <c r="K31" i="22"/>
  <c r="L31" i="22" s="1"/>
  <c r="L29" i="22" s="1"/>
  <c r="C31" i="22"/>
  <c r="M30" i="22"/>
  <c r="L30" i="22"/>
  <c r="K30" i="22"/>
  <c r="C30" i="22"/>
  <c r="K29" i="22"/>
  <c r="J29" i="22"/>
  <c r="I29" i="22"/>
  <c r="H29" i="22"/>
  <c r="G29" i="22"/>
  <c r="F29" i="22"/>
  <c r="E29" i="22"/>
  <c r="D29" i="22"/>
  <c r="M29" i="22" s="1"/>
  <c r="C29" i="22"/>
  <c r="M28" i="22"/>
  <c r="L28" i="22"/>
  <c r="K28" i="22"/>
  <c r="C28" i="22"/>
  <c r="M27" i="22"/>
  <c r="K27" i="22"/>
  <c r="L27" i="22" s="1"/>
  <c r="C27" i="22"/>
  <c r="M26" i="22"/>
  <c r="L26" i="22"/>
  <c r="K26" i="22"/>
  <c r="K25" i="22" s="1"/>
  <c r="C26" i="22"/>
  <c r="M25" i="22"/>
  <c r="J25" i="22"/>
  <c r="I25" i="22"/>
  <c r="H25" i="22"/>
  <c r="G25" i="22"/>
  <c r="F25" i="22"/>
  <c r="E25" i="22"/>
  <c r="D25" i="22"/>
  <c r="C25" i="22"/>
  <c r="M24" i="22"/>
  <c r="K24" i="22"/>
  <c r="L24" i="22" s="1"/>
  <c r="C24" i="22"/>
  <c r="M23" i="22"/>
  <c r="L23" i="22"/>
  <c r="K23" i="22"/>
  <c r="C23" i="22"/>
  <c r="M22" i="22"/>
  <c r="K22" i="22"/>
  <c r="L22" i="22" s="1"/>
  <c r="C22" i="22"/>
  <c r="J21" i="22"/>
  <c r="I21" i="22"/>
  <c r="H21" i="22"/>
  <c r="G21" i="22"/>
  <c r="G16" i="22" s="1"/>
  <c r="F21" i="22"/>
  <c r="E21" i="22"/>
  <c r="D21" i="22"/>
  <c r="M21" i="22" s="1"/>
  <c r="C21" i="22"/>
  <c r="M20" i="22"/>
  <c r="L20" i="22"/>
  <c r="L54" i="22" s="1"/>
  <c r="K20" i="22"/>
  <c r="K54" i="22" s="1"/>
  <c r="C20" i="22"/>
  <c r="M19" i="22"/>
  <c r="K19" i="22"/>
  <c r="C19" i="22"/>
  <c r="M18" i="22"/>
  <c r="L18" i="22"/>
  <c r="L52" i="22" s="1"/>
  <c r="K18" i="22"/>
  <c r="K52" i="22" s="1"/>
  <c r="C18" i="22"/>
  <c r="M17" i="22"/>
  <c r="K17" i="22"/>
  <c r="J17" i="22"/>
  <c r="J16" i="22" s="1"/>
  <c r="J51" i="22" s="1"/>
  <c r="I17" i="22"/>
  <c r="H17" i="22"/>
  <c r="H16" i="22" s="1"/>
  <c r="G17" i="22"/>
  <c r="F17" i="22"/>
  <c r="F16" i="22" s="1"/>
  <c r="E17" i="22"/>
  <c r="E16" i="22" s="1"/>
  <c r="D17" i="22"/>
  <c r="C17" i="22"/>
  <c r="I16" i="22"/>
  <c r="I51" i="22" s="1"/>
  <c r="D16" i="22"/>
  <c r="D51" i="22" s="1"/>
  <c r="C16" i="22"/>
  <c r="B16" i="22"/>
  <c r="M15" i="22"/>
  <c r="L15" i="22"/>
  <c r="K15" i="22"/>
  <c r="J15" i="22"/>
  <c r="I15" i="22"/>
  <c r="H15" i="22"/>
  <c r="G15" i="22"/>
  <c r="F15" i="22"/>
  <c r="E15" i="22"/>
  <c r="D15" i="22"/>
  <c r="C15" i="22"/>
  <c r="B15" i="22"/>
  <c r="D13" i="22"/>
  <c r="C13" i="22"/>
  <c r="B13" i="22"/>
  <c r="D12" i="22"/>
  <c r="C12" i="22"/>
  <c r="B12" i="22"/>
  <c r="D11" i="22"/>
  <c r="C11" i="22"/>
  <c r="B11" i="22"/>
  <c r="M10" i="22"/>
  <c r="L10" i="22"/>
  <c r="K10" i="22"/>
  <c r="J10" i="22"/>
  <c r="I10" i="22"/>
  <c r="H10" i="22"/>
  <c r="G10" i="22"/>
  <c r="F10" i="22"/>
  <c r="E10" i="22"/>
  <c r="D10" i="22"/>
  <c r="C10" i="22"/>
  <c r="B10" i="22"/>
  <c r="E8" i="22"/>
  <c r="D8" i="22"/>
  <c r="C8" i="22"/>
  <c r="B8" i="22"/>
  <c r="E7" i="22"/>
  <c r="D7" i="22"/>
  <c r="C7" i="22"/>
  <c r="B7" i="22"/>
  <c r="E6" i="22"/>
  <c r="D6" i="22"/>
  <c r="C6" i="22"/>
  <c r="B6" i="22"/>
  <c r="E5" i="22"/>
  <c r="D5" i="22"/>
  <c r="C5" i="22"/>
  <c r="B5" i="22"/>
  <c r="M4" i="22"/>
  <c r="L4" i="22"/>
  <c r="K4" i="22"/>
  <c r="J4" i="22"/>
  <c r="I4" i="22"/>
  <c r="H4" i="22"/>
  <c r="G4" i="22"/>
  <c r="F4" i="22"/>
  <c r="E4" i="22"/>
  <c r="D4" i="22"/>
  <c r="C4" i="22"/>
  <c r="B4" i="22"/>
  <c r="U2" i="22"/>
  <c r="H2" i="22" s="1"/>
  <c r="L2" i="22"/>
  <c r="K2" i="22"/>
  <c r="J2" i="22"/>
  <c r="I2" i="22"/>
  <c r="G2" i="22"/>
  <c r="F2" i="22"/>
  <c r="E2" i="22"/>
  <c r="D2" i="22"/>
  <c r="C2" i="22"/>
  <c r="B2" i="22"/>
  <c r="J31" i="5"/>
  <c r="I31" i="5"/>
  <c r="H31" i="5"/>
  <c r="G31" i="5"/>
  <c r="F31" i="5"/>
  <c r="E31" i="5"/>
  <c r="J30" i="5"/>
  <c r="I30" i="5"/>
  <c r="H30" i="5"/>
  <c r="G30" i="5"/>
  <c r="F30" i="5"/>
  <c r="E30" i="5"/>
  <c r="J29" i="5"/>
  <c r="I29" i="5"/>
  <c r="H29" i="5"/>
  <c r="G29" i="5"/>
  <c r="F29" i="5"/>
  <c r="E29" i="5"/>
  <c r="J27" i="5"/>
  <c r="I27" i="5"/>
  <c r="H27" i="5"/>
  <c r="G27" i="5"/>
  <c r="F27" i="5"/>
  <c r="E27" i="5"/>
  <c r="J26" i="5"/>
  <c r="I26" i="5"/>
  <c r="H26" i="5"/>
  <c r="G26" i="5"/>
  <c r="F26" i="5"/>
  <c r="E26" i="5"/>
  <c r="J25" i="5"/>
  <c r="I25" i="5"/>
  <c r="H25" i="5"/>
  <c r="G25" i="5"/>
  <c r="F25" i="5"/>
  <c r="E25" i="5"/>
  <c r="J23" i="5"/>
  <c r="I23" i="5"/>
  <c r="H23" i="5"/>
  <c r="G23" i="5"/>
  <c r="F23" i="5"/>
  <c r="E23" i="5"/>
  <c r="J22" i="5"/>
  <c r="I22" i="5"/>
  <c r="H22" i="5"/>
  <c r="G22" i="5"/>
  <c r="F22" i="5"/>
  <c r="E22" i="5"/>
  <c r="J21" i="5"/>
  <c r="I21" i="5"/>
  <c r="H21" i="5"/>
  <c r="G21" i="5"/>
  <c r="F21" i="5"/>
  <c r="E21" i="5"/>
  <c r="J19" i="5"/>
  <c r="I19" i="5"/>
  <c r="H19" i="5"/>
  <c r="G19" i="5"/>
  <c r="F19" i="5"/>
  <c r="E19" i="5"/>
  <c r="J18" i="5"/>
  <c r="I18" i="5"/>
  <c r="H18" i="5"/>
  <c r="G18" i="5"/>
  <c r="F18" i="5"/>
  <c r="E18" i="5"/>
  <c r="J17" i="5"/>
  <c r="I17" i="5"/>
  <c r="H17" i="5"/>
  <c r="G17" i="5"/>
  <c r="F17" i="5"/>
  <c r="E17" i="5"/>
  <c r="J47" i="5"/>
  <c r="I47" i="5"/>
  <c r="H47" i="5"/>
  <c r="G47" i="5"/>
  <c r="F47" i="5"/>
  <c r="E47" i="5"/>
  <c r="J46" i="5"/>
  <c r="I46" i="5"/>
  <c r="H46" i="5"/>
  <c r="G46" i="5"/>
  <c r="F46" i="5"/>
  <c r="E46" i="5"/>
  <c r="J45" i="5"/>
  <c r="I45" i="5"/>
  <c r="H45" i="5"/>
  <c r="G45" i="5"/>
  <c r="F45" i="5"/>
  <c r="E45" i="5"/>
  <c r="J43" i="5"/>
  <c r="I43" i="5"/>
  <c r="H43" i="5"/>
  <c r="G43" i="5"/>
  <c r="F43" i="5"/>
  <c r="E43" i="5"/>
  <c r="J42" i="5"/>
  <c r="I42" i="5"/>
  <c r="H42" i="5"/>
  <c r="G42" i="5"/>
  <c r="F42" i="5"/>
  <c r="E42" i="5"/>
  <c r="J41" i="5"/>
  <c r="I41" i="5"/>
  <c r="H41" i="5"/>
  <c r="G41" i="5"/>
  <c r="F41" i="5"/>
  <c r="E41" i="5"/>
  <c r="J39" i="5"/>
  <c r="I39" i="5"/>
  <c r="H39" i="5"/>
  <c r="G39" i="5"/>
  <c r="F39" i="5"/>
  <c r="E39" i="5"/>
  <c r="J38" i="5"/>
  <c r="I38" i="5"/>
  <c r="H38" i="5"/>
  <c r="G38" i="5"/>
  <c r="F38" i="5"/>
  <c r="E38" i="5"/>
  <c r="J37" i="5"/>
  <c r="I37" i="5"/>
  <c r="H37" i="5"/>
  <c r="G37" i="5"/>
  <c r="F37" i="5"/>
  <c r="E37" i="5"/>
  <c r="J35" i="5"/>
  <c r="I35" i="5"/>
  <c r="H35" i="5"/>
  <c r="G35" i="5"/>
  <c r="F35" i="5"/>
  <c r="E35" i="5"/>
  <c r="J34" i="5"/>
  <c r="I34" i="5"/>
  <c r="H34" i="5"/>
  <c r="G34" i="5"/>
  <c r="F34" i="5"/>
  <c r="E34" i="5"/>
  <c r="J33" i="5"/>
  <c r="I33" i="5"/>
  <c r="H33" i="5"/>
  <c r="G33" i="5"/>
  <c r="F33" i="5"/>
  <c r="E33" i="5"/>
  <c r="D47" i="5"/>
  <c r="D46" i="5"/>
  <c r="D45" i="5"/>
  <c r="D43" i="5"/>
  <c r="D42" i="5"/>
  <c r="D41" i="5"/>
  <c r="D39" i="5"/>
  <c r="D38" i="5"/>
  <c r="D37" i="5"/>
  <c r="D35" i="5"/>
  <c r="D34" i="5"/>
  <c r="D33" i="5"/>
  <c r="C44" i="5"/>
  <c r="C40" i="5"/>
  <c r="C36" i="5"/>
  <c r="C32" i="5"/>
  <c r="E54" i="21"/>
  <c r="C54" i="21"/>
  <c r="G53" i="21"/>
  <c r="C53" i="21"/>
  <c r="I52" i="21"/>
  <c r="C52" i="21"/>
  <c r="C51" i="21"/>
  <c r="B51" i="21"/>
  <c r="M50" i="21"/>
  <c r="L50" i="21"/>
  <c r="K50" i="21"/>
  <c r="J50" i="21"/>
  <c r="I50" i="21"/>
  <c r="H50" i="21"/>
  <c r="G50" i="21"/>
  <c r="F50" i="21"/>
  <c r="E50" i="21"/>
  <c r="D50" i="21"/>
  <c r="C50" i="21"/>
  <c r="B50" i="21"/>
  <c r="B48" i="21"/>
  <c r="M47" i="21"/>
  <c r="L47" i="21"/>
  <c r="K47" i="21"/>
  <c r="C47" i="21"/>
  <c r="M46" i="21"/>
  <c r="L46" i="21"/>
  <c r="K46" i="21"/>
  <c r="C46" i="21"/>
  <c r="M45" i="21"/>
  <c r="L45" i="21"/>
  <c r="L43" i="21" s="1"/>
  <c r="K45" i="21"/>
  <c r="C45" i="21"/>
  <c r="M44" i="21"/>
  <c r="L44" i="21"/>
  <c r="K44" i="21"/>
  <c r="C44" i="21"/>
  <c r="K43" i="21"/>
  <c r="J43" i="21"/>
  <c r="J54" i="21" s="1"/>
  <c r="I43" i="21"/>
  <c r="I54" i="21" s="1"/>
  <c r="H43" i="21"/>
  <c r="H54" i="21" s="1"/>
  <c r="G43" i="21"/>
  <c r="G54" i="21" s="1"/>
  <c r="F43" i="21"/>
  <c r="F54" i="21" s="1"/>
  <c r="E43" i="21"/>
  <c r="D43" i="21"/>
  <c r="D54" i="21" s="1"/>
  <c r="C43" i="21"/>
  <c r="M42" i="21"/>
  <c r="K42" i="21"/>
  <c r="L42" i="21" s="1"/>
  <c r="C42" i="21"/>
  <c r="M41" i="21"/>
  <c r="K41" i="21"/>
  <c r="K39" i="21" s="1"/>
  <c r="C41" i="21"/>
  <c r="M40" i="21"/>
  <c r="K40" i="21"/>
  <c r="L40" i="21" s="1"/>
  <c r="C40" i="21"/>
  <c r="M39" i="21"/>
  <c r="J39" i="21"/>
  <c r="J53" i="21" s="1"/>
  <c r="I39" i="21"/>
  <c r="I53" i="21" s="1"/>
  <c r="H39" i="21"/>
  <c r="H53" i="21" s="1"/>
  <c r="G39" i="21"/>
  <c r="F39" i="21"/>
  <c r="F53" i="21" s="1"/>
  <c r="E39" i="21"/>
  <c r="E53" i="21" s="1"/>
  <c r="D39" i="21"/>
  <c r="D53" i="21" s="1"/>
  <c r="C39" i="21"/>
  <c r="M38" i="21"/>
  <c r="L38" i="21"/>
  <c r="K38" i="21"/>
  <c r="C38" i="21"/>
  <c r="M37" i="21"/>
  <c r="L37" i="21"/>
  <c r="K37" i="21"/>
  <c r="C37" i="21"/>
  <c r="M36" i="21"/>
  <c r="L36" i="21"/>
  <c r="K36" i="21"/>
  <c r="K35" i="21" s="1"/>
  <c r="K34" i="21" s="1"/>
  <c r="M34" i="21" s="1"/>
  <c r="C36" i="21"/>
  <c r="L35" i="21"/>
  <c r="J35" i="21"/>
  <c r="J34" i="21" s="1"/>
  <c r="I35" i="21"/>
  <c r="H35" i="21"/>
  <c r="H52" i="21" s="1"/>
  <c r="G35" i="21"/>
  <c r="G52" i="21" s="1"/>
  <c r="F35" i="21"/>
  <c r="F52" i="21" s="1"/>
  <c r="E35" i="21"/>
  <c r="E52" i="21" s="1"/>
  <c r="D35" i="21"/>
  <c r="D34" i="21" s="1"/>
  <c r="C35" i="21"/>
  <c r="I34" i="21"/>
  <c r="G34" i="21"/>
  <c r="E34" i="21"/>
  <c r="C34" i="21"/>
  <c r="B34" i="21"/>
  <c r="M32" i="21"/>
  <c r="K32" i="21"/>
  <c r="L32" i="21" s="1"/>
  <c r="C32" i="21"/>
  <c r="M31" i="21"/>
  <c r="K31" i="21"/>
  <c r="L31" i="21" s="1"/>
  <c r="C31" i="21"/>
  <c r="M30" i="21"/>
  <c r="K30" i="21"/>
  <c r="K29" i="21" s="1"/>
  <c r="C30" i="21"/>
  <c r="M29" i="21"/>
  <c r="J29" i="21"/>
  <c r="I29" i="21"/>
  <c r="H29" i="21"/>
  <c r="G29" i="21"/>
  <c r="F29" i="21"/>
  <c r="E29" i="21"/>
  <c r="D29" i="21"/>
  <c r="C29" i="21"/>
  <c r="M28" i="21"/>
  <c r="L28" i="21"/>
  <c r="K28" i="21"/>
  <c r="C28" i="21"/>
  <c r="M27" i="21"/>
  <c r="L27" i="21"/>
  <c r="L25" i="21" s="1"/>
  <c r="K27" i="21"/>
  <c r="C27" i="21"/>
  <c r="M26" i="21"/>
  <c r="L26" i="21"/>
  <c r="K26" i="21"/>
  <c r="K25" i="21" s="1"/>
  <c r="C26" i="21"/>
  <c r="J25" i="21"/>
  <c r="I25" i="21"/>
  <c r="H25" i="21"/>
  <c r="G25" i="21"/>
  <c r="F25" i="21"/>
  <c r="E25" i="21"/>
  <c r="D25" i="21"/>
  <c r="M25" i="21" s="1"/>
  <c r="C25" i="21"/>
  <c r="M24" i="21"/>
  <c r="K24" i="21"/>
  <c r="L24" i="21" s="1"/>
  <c r="C24" i="21"/>
  <c r="M23" i="21"/>
  <c r="K23" i="21"/>
  <c r="K21" i="21" s="1"/>
  <c r="C23" i="21"/>
  <c r="M22" i="21"/>
  <c r="K22" i="21"/>
  <c r="L22" i="21" s="1"/>
  <c r="C22" i="21"/>
  <c r="M21" i="21"/>
  <c r="J21" i="21"/>
  <c r="I21" i="21"/>
  <c r="H21" i="21"/>
  <c r="G21" i="21"/>
  <c r="F21" i="21"/>
  <c r="E21" i="21"/>
  <c r="D21" i="21"/>
  <c r="C21" i="21"/>
  <c r="M20" i="21"/>
  <c r="L20" i="21"/>
  <c r="K20" i="21"/>
  <c r="K54" i="21" s="1"/>
  <c r="C20" i="21"/>
  <c r="M19" i="21"/>
  <c r="L19" i="21"/>
  <c r="K19" i="21"/>
  <c r="K53" i="21" s="1"/>
  <c r="C19" i="21"/>
  <c r="M18" i="21"/>
  <c r="K18" i="21"/>
  <c r="L18" i="21" s="1"/>
  <c r="C18" i="21"/>
  <c r="K17" i="21"/>
  <c r="K16" i="21" s="1"/>
  <c r="J17" i="21"/>
  <c r="J16" i="21" s="1"/>
  <c r="I17" i="21"/>
  <c r="H17" i="21"/>
  <c r="G17" i="21"/>
  <c r="F17" i="21"/>
  <c r="F16" i="21" s="1"/>
  <c r="E17" i="21"/>
  <c r="D17" i="21"/>
  <c r="D16" i="21" s="1"/>
  <c r="D51" i="21" s="1"/>
  <c r="C17" i="21"/>
  <c r="I16" i="21"/>
  <c r="I51" i="21" s="1"/>
  <c r="H16" i="21"/>
  <c r="G16" i="21"/>
  <c r="G51" i="21" s="1"/>
  <c r="E16" i="21"/>
  <c r="E51" i="21" s="1"/>
  <c r="C16" i="21"/>
  <c r="B16" i="21"/>
  <c r="M15" i="21"/>
  <c r="L15" i="21"/>
  <c r="K15" i="21"/>
  <c r="J15" i="21"/>
  <c r="I15" i="21"/>
  <c r="H15" i="21"/>
  <c r="G15" i="21"/>
  <c r="F15" i="21"/>
  <c r="E15" i="21"/>
  <c r="D15" i="21"/>
  <c r="C15" i="21"/>
  <c r="B15" i="21"/>
  <c r="D13" i="21"/>
  <c r="C13" i="21"/>
  <c r="B13" i="21"/>
  <c r="D12" i="21"/>
  <c r="C12" i="21"/>
  <c r="B12" i="21"/>
  <c r="D11" i="21"/>
  <c r="C11" i="21"/>
  <c r="B11" i="21"/>
  <c r="M10" i="21"/>
  <c r="L10" i="21"/>
  <c r="K10" i="21"/>
  <c r="J10" i="21"/>
  <c r="I10" i="21"/>
  <c r="H10" i="21"/>
  <c r="G10" i="21"/>
  <c r="F10" i="21"/>
  <c r="E10" i="21"/>
  <c r="D10" i="21"/>
  <c r="C10" i="21"/>
  <c r="B10" i="21"/>
  <c r="E8" i="21"/>
  <c r="D8" i="21"/>
  <c r="C8" i="21"/>
  <c r="B8" i="21"/>
  <c r="E7" i="21"/>
  <c r="D7" i="21"/>
  <c r="C7" i="21"/>
  <c r="B7" i="21"/>
  <c r="E6" i="21"/>
  <c r="D6" i="21"/>
  <c r="C6" i="21"/>
  <c r="B6" i="21"/>
  <c r="E5" i="21"/>
  <c r="D5" i="21"/>
  <c r="C5" i="21"/>
  <c r="B5" i="21"/>
  <c r="M4" i="21"/>
  <c r="L4" i="21"/>
  <c r="K4" i="21"/>
  <c r="J4" i="21"/>
  <c r="I4" i="21"/>
  <c r="H4" i="21"/>
  <c r="G4" i="21"/>
  <c r="F4" i="21"/>
  <c r="E4" i="21"/>
  <c r="D4" i="21"/>
  <c r="C4" i="21"/>
  <c r="B4" i="21"/>
  <c r="U2" i="21"/>
  <c r="H2" i="21" s="1"/>
  <c r="L2" i="21"/>
  <c r="K2" i="21"/>
  <c r="J2" i="21"/>
  <c r="I2" i="21"/>
  <c r="G2" i="21"/>
  <c r="F2" i="21"/>
  <c r="E2" i="21"/>
  <c r="D2" i="21"/>
  <c r="C2" i="21"/>
  <c r="B2" i="21"/>
  <c r="G54" i="20"/>
  <c r="E54" i="20"/>
  <c r="C54" i="20"/>
  <c r="G53" i="20"/>
  <c r="F53" i="20"/>
  <c r="D53" i="20"/>
  <c r="C53" i="20"/>
  <c r="F52" i="20"/>
  <c r="C52" i="20"/>
  <c r="C51" i="20"/>
  <c r="B51" i="20"/>
  <c r="M50" i="20"/>
  <c r="L50" i="20"/>
  <c r="K50" i="20"/>
  <c r="J50" i="20"/>
  <c r="I50" i="20"/>
  <c r="H50" i="20"/>
  <c r="G50" i="20"/>
  <c r="F50" i="20"/>
  <c r="E50" i="20"/>
  <c r="D50" i="20"/>
  <c r="C50" i="20"/>
  <c r="B50" i="20"/>
  <c r="B48" i="20"/>
  <c r="M47" i="20"/>
  <c r="L47" i="20"/>
  <c r="K47" i="20"/>
  <c r="C47" i="20"/>
  <c r="M46" i="20"/>
  <c r="L46" i="20"/>
  <c r="K46" i="20"/>
  <c r="C46" i="20"/>
  <c r="M45" i="20"/>
  <c r="L45" i="20"/>
  <c r="K45" i="20"/>
  <c r="C45" i="20"/>
  <c r="M44" i="20"/>
  <c r="L44" i="20"/>
  <c r="K44" i="20"/>
  <c r="C44" i="20"/>
  <c r="L43" i="20"/>
  <c r="K43" i="20"/>
  <c r="J43" i="20"/>
  <c r="J54" i="20" s="1"/>
  <c r="I43" i="20"/>
  <c r="I54" i="20" s="1"/>
  <c r="H43" i="20"/>
  <c r="H54" i="20" s="1"/>
  <c r="G43" i="20"/>
  <c r="F43" i="20"/>
  <c r="F54" i="20" s="1"/>
  <c r="E43" i="20"/>
  <c r="D43" i="20"/>
  <c r="D54" i="20" s="1"/>
  <c r="C43" i="20"/>
  <c r="M42" i="20"/>
  <c r="L42" i="20"/>
  <c r="K42" i="20"/>
  <c r="C42" i="20"/>
  <c r="M41" i="20"/>
  <c r="K41" i="20"/>
  <c r="L41" i="20" s="1"/>
  <c r="C41" i="20"/>
  <c r="M40" i="20"/>
  <c r="L40" i="20"/>
  <c r="K40" i="20"/>
  <c r="C40" i="20"/>
  <c r="M39" i="20"/>
  <c r="K39" i="20"/>
  <c r="J39" i="20"/>
  <c r="J53" i="20" s="1"/>
  <c r="I39" i="20"/>
  <c r="I53" i="20" s="1"/>
  <c r="H39" i="20"/>
  <c r="H53" i="20" s="1"/>
  <c r="G39" i="20"/>
  <c r="F39" i="20"/>
  <c r="E39" i="20"/>
  <c r="E53" i="20" s="1"/>
  <c r="D39" i="20"/>
  <c r="C39" i="20"/>
  <c r="M38" i="20"/>
  <c r="L38" i="20"/>
  <c r="K38" i="20"/>
  <c r="C38" i="20"/>
  <c r="M37" i="20"/>
  <c r="L37" i="20"/>
  <c r="K37" i="20"/>
  <c r="C37" i="20"/>
  <c r="M36" i="20"/>
  <c r="L36" i="20"/>
  <c r="L35" i="20" s="1"/>
  <c r="K36" i="20"/>
  <c r="K35" i="20" s="1"/>
  <c r="K34" i="20" s="1"/>
  <c r="M34" i="20" s="1"/>
  <c r="C36" i="20"/>
  <c r="J35" i="20"/>
  <c r="J34" i="20" s="1"/>
  <c r="I35" i="20"/>
  <c r="I34" i="20" s="1"/>
  <c r="H35" i="20"/>
  <c r="H52" i="20" s="1"/>
  <c r="G35" i="20"/>
  <c r="G52" i="20" s="1"/>
  <c r="F35" i="20"/>
  <c r="F34" i="20" s="1"/>
  <c r="E35" i="20"/>
  <c r="E52" i="20" s="1"/>
  <c r="D35" i="20"/>
  <c r="D52" i="20" s="1"/>
  <c r="C35" i="20"/>
  <c r="G34" i="20"/>
  <c r="E34" i="20"/>
  <c r="C34" i="20"/>
  <c r="B34" i="20"/>
  <c r="M32" i="20"/>
  <c r="K32" i="20"/>
  <c r="L32" i="20" s="1"/>
  <c r="C32" i="20"/>
  <c r="M31" i="20"/>
  <c r="K31" i="20"/>
  <c r="L31" i="20" s="1"/>
  <c r="C31" i="20"/>
  <c r="M30" i="20"/>
  <c r="K30" i="20"/>
  <c r="L30" i="20" s="1"/>
  <c r="L29" i="20" s="1"/>
  <c r="C30" i="20"/>
  <c r="M29" i="20"/>
  <c r="K29" i="20"/>
  <c r="J29" i="20"/>
  <c r="I29" i="20"/>
  <c r="H29" i="20"/>
  <c r="G29" i="20"/>
  <c r="F29" i="20"/>
  <c r="E29" i="20"/>
  <c r="D29" i="20"/>
  <c r="C29" i="20"/>
  <c r="M28" i="20"/>
  <c r="L28" i="20"/>
  <c r="K28" i="20"/>
  <c r="C28" i="20"/>
  <c r="M27" i="20"/>
  <c r="L27" i="20"/>
  <c r="K27" i="20"/>
  <c r="C27" i="20"/>
  <c r="M26" i="20"/>
  <c r="L26" i="20"/>
  <c r="K26" i="20"/>
  <c r="C26" i="20"/>
  <c r="L25" i="20"/>
  <c r="K25" i="20"/>
  <c r="J25" i="20"/>
  <c r="I25" i="20"/>
  <c r="H25" i="20"/>
  <c r="G25" i="20"/>
  <c r="F25" i="20"/>
  <c r="E25" i="20"/>
  <c r="D25" i="20"/>
  <c r="M25" i="20" s="1"/>
  <c r="C25" i="20"/>
  <c r="M24" i="20"/>
  <c r="L24" i="20"/>
  <c r="K24" i="20"/>
  <c r="C24" i="20"/>
  <c r="M23" i="20"/>
  <c r="K23" i="20"/>
  <c r="L23" i="20" s="1"/>
  <c r="C23" i="20"/>
  <c r="M22" i="20"/>
  <c r="L22" i="20"/>
  <c r="K22" i="20"/>
  <c r="C22" i="20"/>
  <c r="M21" i="20"/>
  <c r="K21" i="20"/>
  <c r="J21" i="20"/>
  <c r="I21" i="20"/>
  <c r="H21" i="20"/>
  <c r="G21" i="20"/>
  <c r="F21" i="20"/>
  <c r="E21" i="20"/>
  <c r="D21" i="20"/>
  <c r="C21" i="20"/>
  <c r="M20" i="20"/>
  <c r="L20" i="20"/>
  <c r="L54" i="20" s="1"/>
  <c r="K20" i="20"/>
  <c r="K54" i="20" s="1"/>
  <c r="C20" i="20"/>
  <c r="M19" i="20"/>
  <c r="L19" i="20"/>
  <c r="K19" i="20"/>
  <c r="K53" i="20" s="1"/>
  <c r="C19" i="20"/>
  <c r="M18" i="20"/>
  <c r="L18" i="20"/>
  <c r="L52" i="20" s="1"/>
  <c r="K18" i="20"/>
  <c r="C18" i="20"/>
  <c r="J17" i="20"/>
  <c r="J16" i="20" s="1"/>
  <c r="J51" i="20" s="1"/>
  <c r="I17" i="20"/>
  <c r="I16" i="20" s="1"/>
  <c r="H17" i="20"/>
  <c r="H16" i="20" s="1"/>
  <c r="G17" i="20"/>
  <c r="G16" i="20" s="1"/>
  <c r="G51" i="20" s="1"/>
  <c r="F17" i="20"/>
  <c r="F16" i="20" s="1"/>
  <c r="F51" i="20" s="1"/>
  <c r="E17" i="20"/>
  <c r="D17" i="20"/>
  <c r="M17" i="20" s="1"/>
  <c r="C17" i="20"/>
  <c r="E16" i="20"/>
  <c r="E51" i="20" s="1"/>
  <c r="D16" i="20"/>
  <c r="C16" i="20"/>
  <c r="B16" i="20"/>
  <c r="M15" i="20"/>
  <c r="L15" i="20"/>
  <c r="K15" i="20"/>
  <c r="J15" i="20"/>
  <c r="I15" i="20"/>
  <c r="H15" i="20"/>
  <c r="G15" i="20"/>
  <c r="F15" i="20"/>
  <c r="E15" i="20"/>
  <c r="D15" i="20"/>
  <c r="C15" i="20"/>
  <c r="B15" i="20"/>
  <c r="D13" i="20"/>
  <c r="C13" i="20"/>
  <c r="B13" i="20"/>
  <c r="D12" i="20"/>
  <c r="C12" i="20"/>
  <c r="B12" i="20"/>
  <c r="D11" i="20"/>
  <c r="C11" i="20"/>
  <c r="B11" i="20"/>
  <c r="M10" i="20"/>
  <c r="L10" i="20"/>
  <c r="K10" i="20"/>
  <c r="J10" i="20"/>
  <c r="I10" i="20"/>
  <c r="H10" i="20"/>
  <c r="G10" i="20"/>
  <c r="F10" i="20"/>
  <c r="E10" i="20"/>
  <c r="D10" i="20"/>
  <c r="C10" i="20"/>
  <c r="B10" i="20"/>
  <c r="E8" i="20"/>
  <c r="D8" i="20"/>
  <c r="C8" i="20"/>
  <c r="B8" i="20"/>
  <c r="E7" i="20"/>
  <c r="D7" i="20"/>
  <c r="C7" i="20"/>
  <c r="B7" i="20"/>
  <c r="E6" i="20"/>
  <c r="D6" i="20"/>
  <c r="C6" i="20"/>
  <c r="B6" i="20"/>
  <c r="E5" i="20"/>
  <c r="D5" i="20"/>
  <c r="C5" i="20"/>
  <c r="B5" i="20"/>
  <c r="M4" i="20"/>
  <c r="L4" i="20"/>
  <c r="K4" i="20"/>
  <c r="J4" i="20"/>
  <c r="I4" i="20"/>
  <c r="H4" i="20"/>
  <c r="G4" i="20"/>
  <c r="F4" i="20"/>
  <c r="E4" i="20"/>
  <c r="D4" i="20"/>
  <c r="C4" i="20"/>
  <c r="B4" i="20"/>
  <c r="U2" i="20"/>
  <c r="H2" i="20" s="1"/>
  <c r="L2" i="20"/>
  <c r="K2" i="20"/>
  <c r="J2" i="20"/>
  <c r="I2" i="20"/>
  <c r="G2" i="20"/>
  <c r="F2" i="20"/>
  <c r="E2" i="20"/>
  <c r="D2" i="20"/>
  <c r="C2" i="20"/>
  <c r="B2" i="20"/>
  <c r="I54" i="19"/>
  <c r="F54" i="19"/>
  <c r="E54" i="19"/>
  <c r="C54" i="19"/>
  <c r="H53" i="19"/>
  <c r="G53" i="19"/>
  <c r="F53" i="19"/>
  <c r="C53" i="19"/>
  <c r="I52" i="19"/>
  <c r="H52" i="19"/>
  <c r="E52" i="19"/>
  <c r="C52" i="19"/>
  <c r="C51" i="19"/>
  <c r="B51" i="19"/>
  <c r="M50" i="19"/>
  <c r="L50" i="19"/>
  <c r="K50" i="19"/>
  <c r="J50" i="19"/>
  <c r="I50" i="19"/>
  <c r="H50" i="19"/>
  <c r="G50" i="19"/>
  <c r="F50" i="19"/>
  <c r="E50" i="19"/>
  <c r="D50" i="19"/>
  <c r="C50" i="19"/>
  <c r="B50" i="19"/>
  <c r="B48" i="19"/>
  <c r="M47" i="19"/>
  <c r="L47" i="19"/>
  <c r="K47" i="19"/>
  <c r="C47" i="19"/>
  <c r="M46" i="19"/>
  <c r="L46" i="19"/>
  <c r="K46" i="19"/>
  <c r="C46" i="19"/>
  <c r="M45" i="19"/>
  <c r="L45" i="19"/>
  <c r="L43" i="19" s="1"/>
  <c r="K45" i="19"/>
  <c r="C45" i="19"/>
  <c r="M44" i="19"/>
  <c r="L44" i="19"/>
  <c r="K44" i="19"/>
  <c r="C44" i="19"/>
  <c r="K43" i="19"/>
  <c r="J43" i="19"/>
  <c r="J54" i="19" s="1"/>
  <c r="I43" i="19"/>
  <c r="H43" i="19"/>
  <c r="H54" i="19" s="1"/>
  <c r="G43" i="19"/>
  <c r="G54" i="19" s="1"/>
  <c r="F43" i="19"/>
  <c r="E43" i="19"/>
  <c r="D43" i="19"/>
  <c r="D54" i="19" s="1"/>
  <c r="C43" i="19"/>
  <c r="M42" i="19"/>
  <c r="K42" i="19"/>
  <c r="L42" i="19" s="1"/>
  <c r="C42" i="19"/>
  <c r="M41" i="19"/>
  <c r="K41" i="19"/>
  <c r="K39" i="19" s="1"/>
  <c r="C41" i="19"/>
  <c r="M40" i="19"/>
  <c r="K40" i="19"/>
  <c r="L40" i="19" s="1"/>
  <c r="C40" i="19"/>
  <c r="J39" i="19"/>
  <c r="J53" i="19" s="1"/>
  <c r="I39" i="19"/>
  <c r="I53" i="19" s="1"/>
  <c r="H39" i="19"/>
  <c r="G39" i="19"/>
  <c r="G34" i="19" s="1"/>
  <c r="F39" i="19"/>
  <c r="E39" i="19"/>
  <c r="E53" i="19" s="1"/>
  <c r="D39" i="19"/>
  <c r="D34" i="19" s="1"/>
  <c r="C39" i="19"/>
  <c r="M38" i="19"/>
  <c r="L38" i="19"/>
  <c r="K38" i="19"/>
  <c r="C38" i="19"/>
  <c r="M37" i="19"/>
  <c r="K37" i="19"/>
  <c r="L37" i="19" s="1"/>
  <c r="C37" i="19"/>
  <c r="M36" i="19"/>
  <c r="L36" i="19"/>
  <c r="L35" i="19" s="1"/>
  <c r="K36" i="19"/>
  <c r="C36" i="19"/>
  <c r="K35" i="19"/>
  <c r="K34" i="19" s="1"/>
  <c r="M34" i="19" s="1"/>
  <c r="J35" i="19"/>
  <c r="J34" i="19" s="1"/>
  <c r="I35" i="19"/>
  <c r="H35" i="19"/>
  <c r="H34" i="19" s="1"/>
  <c r="G35" i="19"/>
  <c r="G52" i="19" s="1"/>
  <c r="F35" i="19"/>
  <c r="F52" i="19" s="1"/>
  <c r="E35" i="19"/>
  <c r="D35" i="19"/>
  <c r="D52" i="19" s="1"/>
  <c r="C35" i="19"/>
  <c r="I34" i="19"/>
  <c r="F34" i="19"/>
  <c r="E34" i="19"/>
  <c r="C34" i="19"/>
  <c r="B34" i="19"/>
  <c r="M32" i="19"/>
  <c r="L32" i="19"/>
  <c r="K32" i="19"/>
  <c r="C32" i="19"/>
  <c r="M31" i="19"/>
  <c r="L31" i="19"/>
  <c r="K31" i="19"/>
  <c r="C31" i="19"/>
  <c r="M30" i="19"/>
  <c r="L30" i="19"/>
  <c r="K30" i="19"/>
  <c r="C30" i="19"/>
  <c r="M29" i="19"/>
  <c r="L29" i="19"/>
  <c r="K29" i="19"/>
  <c r="J29" i="19"/>
  <c r="I29" i="19"/>
  <c r="H29" i="19"/>
  <c r="G29" i="19"/>
  <c r="G16" i="19" s="1"/>
  <c r="G51" i="19" s="1"/>
  <c r="F29" i="19"/>
  <c r="E29" i="19"/>
  <c r="D29" i="19"/>
  <c r="C29" i="19"/>
  <c r="M28" i="19"/>
  <c r="L28" i="19"/>
  <c r="K28" i="19"/>
  <c r="C28" i="19"/>
  <c r="M27" i="19"/>
  <c r="L27" i="19"/>
  <c r="L25" i="19" s="1"/>
  <c r="K27" i="19"/>
  <c r="C27" i="19"/>
  <c r="M26" i="19"/>
  <c r="L26" i="19"/>
  <c r="K26" i="19"/>
  <c r="C26" i="19"/>
  <c r="K25" i="19"/>
  <c r="J25" i="19"/>
  <c r="I25" i="19"/>
  <c r="H25" i="19"/>
  <c r="H16" i="19" s="1"/>
  <c r="H51" i="19" s="1"/>
  <c r="G25" i="19"/>
  <c r="F25" i="19"/>
  <c r="E25" i="19"/>
  <c r="D25" i="19"/>
  <c r="M25" i="19" s="1"/>
  <c r="C25" i="19"/>
  <c r="M24" i="19"/>
  <c r="K24" i="19"/>
  <c r="L24" i="19" s="1"/>
  <c r="C24" i="19"/>
  <c r="M23" i="19"/>
  <c r="K23" i="19"/>
  <c r="L23" i="19" s="1"/>
  <c r="C23" i="19"/>
  <c r="M22" i="19"/>
  <c r="K22" i="19"/>
  <c r="L22" i="19" s="1"/>
  <c r="L21" i="19" s="1"/>
  <c r="C22" i="19"/>
  <c r="J21" i="19"/>
  <c r="I21" i="19"/>
  <c r="H21" i="19"/>
  <c r="G21" i="19"/>
  <c r="F21" i="19"/>
  <c r="E21" i="19"/>
  <c r="D21" i="19"/>
  <c r="M21" i="19" s="1"/>
  <c r="C21" i="19"/>
  <c r="M20" i="19"/>
  <c r="L20" i="19"/>
  <c r="L54" i="19" s="1"/>
  <c r="K20" i="19"/>
  <c r="K54" i="19" s="1"/>
  <c r="C20" i="19"/>
  <c r="M19" i="19"/>
  <c r="K19" i="19"/>
  <c r="K53" i="19" s="1"/>
  <c r="C19" i="19"/>
  <c r="M18" i="19"/>
  <c r="L18" i="19"/>
  <c r="K18" i="19"/>
  <c r="K52" i="19" s="1"/>
  <c r="C18" i="19"/>
  <c r="J17" i="19"/>
  <c r="J16" i="19" s="1"/>
  <c r="I17" i="19"/>
  <c r="I16" i="19" s="1"/>
  <c r="I51" i="19" s="1"/>
  <c r="H17" i="19"/>
  <c r="G17" i="19"/>
  <c r="F17" i="19"/>
  <c r="E17" i="19"/>
  <c r="D17" i="19"/>
  <c r="D16" i="19" s="1"/>
  <c r="D51" i="19" s="1"/>
  <c r="C17" i="19"/>
  <c r="F16" i="19"/>
  <c r="F51" i="19" s="1"/>
  <c r="E16" i="19"/>
  <c r="E51" i="19" s="1"/>
  <c r="C16" i="19"/>
  <c r="B16" i="19"/>
  <c r="M15" i="19"/>
  <c r="L15" i="19"/>
  <c r="K15" i="19"/>
  <c r="J15" i="19"/>
  <c r="I15" i="19"/>
  <c r="H15" i="19"/>
  <c r="G15" i="19"/>
  <c r="F15" i="19"/>
  <c r="E15" i="19"/>
  <c r="D15" i="19"/>
  <c r="C15" i="19"/>
  <c r="B15" i="19"/>
  <c r="D13" i="19"/>
  <c r="C13" i="19"/>
  <c r="B13" i="19"/>
  <c r="D12" i="19"/>
  <c r="C12" i="19"/>
  <c r="B12" i="19"/>
  <c r="D11" i="19"/>
  <c r="C11" i="19"/>
  <c r="B11" i="19"/>
  <c r="M10" i="19"/>
  <c r="L10" i="19"/>
  <c r="K10" i="19"/>
  <c r="J10" i="19"/>
  <c r="I10" i="19"/>
  <c r="H10" i="19"/>
  <c r="G10" i="19"/>
  <c r="F10" i="19"/>
  <c r="E10" i="19"/>
  <c r="D10" i="19"/>
  <c r="C10" i="19"/>
  <c r="B10" i="19"/>
  <c r="E8" i="19"/>
  <c r="D8" i="19"/>
  <c r="C8" i="19"/>
  <c r="B8" i="19"/>
  <c r="E7" i="19"/>
  <c r="D7" i="19"/>
  <c r="C7" i="19"/>
  <c r="B7" i="19"/>
  <c r="E6" i="19"/>
  <c r="D6" i="19"/>
  <c r="C6" i="19"/>
  <c r="B6" i="19"/>
  <c r="E5" i="19"/>
  <c r="D5" i="19"/>
  <c r="C5" i="19"/>
  <c r="B5" i="19"/>
  <c r="M4" i="19"/>
  <c r="L4" i="19"/>
  <c r="K4" i="19"/>
  <c r="J4" i="19"/>
  <c r="I4" i="19"/>
  <c r="H4" i="19"/>
  <c r="G4" i="19"/>
  <c r="F4" i="19"/>
  <c r="E4" i="19"/>
  <c r="D4" i="19"/>
  <c r="C4" i="19"/>
  <c r="B4" i="19"/>
  <c r="U2" i="19"/>
  <c r="L2" i="19"/>
  <c r="K2" i="19"/>
  <c r="J2" i="19"/>
  <c r="I2" i="19"/>
  <c r="H2" i="19"/>
  <c r="G2" i="19"/>
  <c r="F2" i="19"/>
  <c r="E2" i="19"/>
  <c r="D2" i="19"/>
  <c r="C2" i="19"/>
  <c r="B2" i="19"/>
  <c r="G54" i="18"/>
  <c r="E54" i="18"/>
  <c r="C54" i="18"/>
  <c r="G53" i="18"/>
  <c r="C53" i="18"/>
  <c r="I52" i="18"/>
  <c r="G52" i="18"/>
  <c r="C52" i="18"/>
  <c r="C51" i="18"/>
  <c r="B51" i="18"/>
  <c r="M50" i="18"/>
  <c r="L50" i="18"/>
  <c r="K50" i="18"/>
  <c r="J50" i="18"/>
  <c r="I50" i="18"/>
  <c r="H50" i="18"/>
  <c r="G50" i="18"/>
  <c r="F50" i="18"/>
  <c r="E50" i="18"/>
  <c r="D50" i="18"/>
  <c r="C50" i="18"/>
  <c r="B50" i="18"/>
  <c r="B48" i="18"/>
  <c r="M47" i="18"/>
  <c r="L47" i="18"/>
  <c r="K47" i="18"/>
  <c r="C47" i="18"/>
  <c r="M46" i="18"/>
  <c r="K46" i="18"/>
  <c r="L46" i="18" s="1"/>
  <c r="C46" i="18"/>
  <c r="M45" i="18"/>
  <c r="L45" i="18"/>
  <c r="K45" i="18"/>
  <c r="C45" i="18"/>
  <c r="M44" i="18"/>
  <c r="K44" i="18"/>
  <c r="L44" i="18" s="1"/>
  <c r="L43" i="18" s="1"/>
  <c r="C44" i="18"/>
  <c r="K43" i="18"/>
  <c r="J43" i="18"/>
  <c r="J54" i="18" s="1"/>
  <c r="I43" i="18"/>
  <c r="I54" i="18" s="1"/>
  <c r="H43" i="18"/>
  <c r="H54" i="18" s="1"/>
  <c r="G43" i="18"/>
  <c r="F43" i="18"/>
  <c r="F54" i="18" s="1"/>
  <c r="E43" i="18"/>
  <c r="D43" i="18"/>
  <c r="D54" i="18" s="1"/>
  <c r="C43" i="18"/>
  <c r="M42" i="18"/>
  <c r="K42" i="18"/>
  <c r="L42" i="18" s="1"/>
  <c r="C42" i="18"/>
  <c r="M41" i="18"/>
  <c r="K41" i="18"/>
  <c r="L41" i="18" s="1"/>
  <c r="C41" i="18"/>
  <c r="M40" i="18"/>
  <c r="K40" i="18"/>
  <c r="L40" i="18" s="1"/>
  <c r="L39" i="18" s="1"/>
  <c r="C40" i="18"/>
  <c r="M39" i="18"/>
  <c r="K39" i="18"/>
  <c r="J39" i="18"/>
  <c r="J53" i="18" s="1"/>
  <c r="I39" i="18"/>
  <c r="I53" i="18" s="1"/>
  <c r="H39" i="18"/>
  <c r="H53" i="18" s="1"/>
  <c r="G39" i="18"/>
  <c r="F39" i="18"/>
  <c r="F53" i="18" s="1"/>
  <c r="E39" i="18"/>
  <c r="E53" i="18" s="1"/>
  <c r="D39" i="18"/>
  <c r="D53" i="18" s="1"/>
  <c r="C39" i="18"/>
  <c r="M38" i="18"/>
  <c r="L38" i="18"/>
  <c r="K38" i="18"/>
  <c r="C38" i="18"/>
  <c r="M37" i="18"/>
  <c r="L37" i="18"/>
  <c r="K37" i="18"/>
  <c r="C37" i="18"/>
  <c r="M36" i="18"/>
  <c r="L36" i="18"/>
  <c r="K36" i="18"/>
  <c r="K35" i="18" s="1"/>
  <c r="K34" i="18" s="1"/>
  <c r="M34" i="18" s="1"/>
  <c r="C36" i="18"/>
  <c r="L35" i="18"/>
  <c r="L34" i="18" s="1"/>
  <c r="J35" i="18"/>
  <c r="J34" i="18" s="1"/>
  <c r="I35" i="18"/>
  <c r="I34" i="18" s="1"/>
  <c r="H35" i="18"/>
  <c r="H52" i="18" s="1"/>
  <c r="G35" i="18"/>
  <c r="F35" i="18"/>
  <c r="F52" i="18" s="1"/>
  <c r="E35" i="18"/>
  <c r="E52" i="18" s="1"/>
  <c r="D35" i="18"/>
  <c r="D34" i="18" s="1"/>
  <c r="C35" i="18"/>
  <c r="G34" i="18"/>
  <c r="E34" i="18"/>
  <c r="C34" i="18"/>
  <c r="B34" i="18"/>
  <c r="M32" i="18"/>
  <c r="K32" i="18"/>
  <c r="L32" i="18" s="1"/>
  <c r="C32" i="18"/>
  <c r="M31" i="18"/>
  <c r="K31" i="18"/>
  <c r="L31" i="18" s="1"/>
  <c r="C31" i="18"/>
  <c r="M30" i="18"/>
  <c r="K30" i="18"/>
  <c r="K29" i="18" s="1"/>
  <c r="C30" i="18"/>
  <c r="M29" i="18"/>
  <c r="J29" i="18"/>
  <c r="I29" i="18"/>
  <c r="H29" i="18"/>
  <c r="G29" i="18"/>
  <c r="F29" i="18"/>
  <c r="E29" i="18"/>
  <c r="D29" i="18"/>
  <c r="C29" i="18"/>
  <c r="M28" i="18"/>
  <c r="K28" i="18"/>
  <c r="L28" i="18" s="1"/>
  <c r="C28" i="18"/>
  <c r="M27" i="18"/>
  <c r="L27" i="18"/>
  <c r="K27" i="18"/>
  <c r="C27" i="18"/>
  <c r="M26" i="18"/>
  <c r="K26" i="18"/>
  <c r="K25" i="18" s="1"/>
  <c r="C26" i="18"/>
  <c r="J25" i="18"/>
  <c r="I25" i="18"/>
  <c r="H25" i="18"/>
  <c r="G25" i="18"/>
  <c r="F25" i="18"/>
  <c r="E25" i="18"/>
  <c r="D25" i="18"/>
  <c r="M25" i="18" s="1"/>
  <c r="C25" i="18"/>
  <c r="M24" i="18"/>
  <c r="K24" i="18"/>
  <c r="L24" i="18" s="1"/>
  <c r="C24" i="18"/>
  <c r="M23" i="18"/>
  <c r="K23" i="18"/>
  <c r="K21" i="18" s="1"/>
  <c r="C23" i="18"/>
  <c r="M22" i="18"/>
  <c r="K22" i="18"/>
  <c r="L22" i="18" s="1"/>
  <c r="C22" i="18"/>
  <c r="M21" i="18"/>
  <c r="J21" i="18"/>
  <c r="I21" i="18"/>
  <c r="H21" i="18"/>
  <c r="G21" i="18"/>
  <c r="F21" i="18"/>
  <c r="E21" i="18"/>
  <c r="D21" i="18"/>
  <c r="C21" i="18"/>
  <c r="M20" i="18"/>
  <c r="L20" i="18"/>
  <c r="K20" i="18"/>
  <c r="K54" i="18" s="1"/>
  <c r="C20" i="18"/>
  <c r="M19" i="18"/>
  <c r="L19" i="18"/>
  <c r="K19" i="18"/>
  <c r="K53" i="18" s="1"/>
  <c r="C19" i="18"/>
  <c r="M18" i="18"/>
  <c r="L18" i="18"/>
  <c r="L17" i="18" s="1"/>
  <c r="K18" i="18"/>
  <c r="K17" i="18" s="1"/>
  <c r="C18" i="18"/>
  <c r="J17" i="18"/>
  <c r="J16" i="18" s="1"/>
  <c r="J51" i="18" s="1"/>
  <c r="I17" i="18"/>
  <c r="I16" i="18" s="1"/>
  <c r="I51" i="18" s="1"/>
  <c r="H17" i="18"/>
  <c r="H16" i="18" s="1"/>
  <c r="G17" i="18"/>
  <c r="F17" i="18"/>
  <c r="F16" i="18" s="1"/>
  <c r="E17" i="18"/>
  <c r="D17" i="18"/>
  <c r="D16" i="18" s="1"/>
  <c r="D51" i="18" s="1"/>
  <c r="C17" i="18"/>
  <c r="G16" i="18"/>
  <c r="G51" i="18" s="1"/>
  <c r="E16" i="18"/>
  <c r="E51" i="18" s="1"/>
  <c r="C16" i="18"/>
  <c r="B16" i="18"/>
  <c r="M15" i="18"/>
  <c r="L15" i="18"/>
  <c r="K15" i="18"/>
  <c r="J15" i="18"/>
  <c r="I15" i="18"/>
  <c r="H15" i="18"/>
  <c r="G15" i="18"/>
  <c r="F15" i="18"/>
  <c r="E15" i="18"/>
  <c r="D15" i="18"/>
  <c r="C15" i="18"/>
  <c r="B15" i="18"/>
  <c r="D13" i="18"/>
  <c r="C13" i="18"/>
  <c r="B13" i="18"/>
  <c r="D12" i="18"/>
  <c r="C12" i="18"/>
  <c r="B12" i="18"/>
  <c r="D11" i="18"/>
  <c r="C11" i="18"/>
  <c r="B11" i="18"/>
  <c r="M10" i="18"/>
  <c r="L10" i="18"/>
  <c r="K10" i="18"/>
  <c r="J10" i="18"/>
  <c r="I10" i="18"/>
  <c r="H10" i="18"/>
  <c r="G10" i="18"/>
  <c r="F10" i="18"/>
  <c r="E10" i="18"/>
  <c r="D10" i="18"/>
  <c r="C10" i="18"/>
  <c r="B10" i="18"/>
  <c r="E8" i="18"/>
  <c r="D8" i="18"/>
  <c r="C8" i="18"/>
  <c r="B8" i="18"/>
  <c r="E7" i="18"/>
  <c r="D7" i="18"/>
  <c r="C7" i="18"/>
  <c r="B7" i="18"/>
  <c r="E6" i="18"/>
  <c r="D6" i="18"/>
  <c r="C6" i="18"/>
  <c r="B6" i="18"/>
  <c r="E5" i="18"/>
  <c r="D5" i="18"/>
  <c r="C5" i="18"/>
  <c r="B5" i="18"/>
  <c r="M4" i="18"/>
  <c r="L4" i="18"/>
  <c r="K4" i="18"/>
  <c r="J4" i="18"/>
  <c r="I4" i="18"/>
  <c r="H4" i="18"/>
  <c r="G4" i="18"/>
  <c r="F4" i="18"/>
  <c r="E4" i="18"/>
  <c r="D4" i="18"/>
  <c r="C4" i="18"/>
  <c r="B4" i="18"/>
  <c r="U2" i="18"/>
  <c r="L2" i="18"/>
  <c r="K2" i="18"/>
  <c r="J2" i="18"/>
  <c r="I2" i="18"/>
  <c r="H2" i="18"/>
  <c r="G2" i="18"/>
  <c r="F2" i="18"/>
  <c r="E2" i="18"/>
  <c r="D2" i="18"/>
  <c r="C2" i="18"/>
  <c r="B2" i="18"/>
  <c r="L54" i="33" l="1"/>
  <c r="K16" i="33"/>
  <c r="K34" i="33"/>
  <c r="M34" i="33" s="1"/>
  <c r="L53" i="32"/>
  <c r="L34" i="32"/>
  <c r="L51" i="32" s="1"/>
  <c r="L52" i="32"/>
  <c r="M16" i="32"/>
  <c r="K51" i="32"/>
  <c r="L51" i="31"/>
  <c r="L53" i="31"/>
  <c r="L52" i="31"/>
  <c r="K51" i="31"/>
  <c r="M16" i="31"/>
  <c r="K51" i="30"/>
  <c r="M16" i="30"/>
  <c r="L53" i="30"/>
  <c r="L17" i="30"/>
  <c r="L16" i="30" s="1"/>
  <c r="L51" i="30" s="1"/>
  <c r="L17" i="29"/>
  <c r="L16" i="29" s="1"/>
  <c r="L51" i="29" s="1"/>
  <c r="L53" i="29"/>
  <c r="L52" i="29"/>
  <c r="K52" i="29"/>
  <c r="L34" i="28"/>
  <c r="L52" i="28"/>
  <c r="L53" i="28"/>
  <c r="L17" i="28"/>
  <c r="L16" i="28" s="1"/>
  <c r="F51" i="27"/>
  <c r="L29" i="27"/>
  <c r="D51" i="27"/>
  <c r="L52" i="27"/>
  <c r="L17" i="27"/>
  <c r="K17" i="27"/>
  <c r="K16" i="27" s="1"/>
  <c r="L23" i="27"/>
  <c r="F34" i="27"/>
  <c r="K35" i="27"/>
  <c r="K34" i="27" s="1"/>
  <c r="M34" i="27" s="1"/>
  <c r="L41" i="27"/>
  <c r="L39" i="27" s="1"/>
  <c r="L34" i="27" s="1"/>
  <c r="M43" i="27"/>
  <c r="J52" i="27"/>
  <c r="H53" i="27"/>
  <c r="G34" i="27"/>
  <c r="G51" i="27" s="1"/>
  <c r="K52" i="27"/>
  <c r="M17" i="27"/>
  <c r="M35" i="27"/>
  <c r="D52" i="27"/>
  <c r="L26" i="27"/>
  <c r="L25" i="27" s="1"/>
  <c r="I34" i="27"/>
  <c r="I51" i="27" s="1"/>
  <c r="L44" i="27"/>
  <c r="L43" i="27" s="1"/>
  <c r="L20" i="27"/>
  <c r="F51" i="26"/>
  <c r="L39" i="26"/>
  <c r="L53" i="26" s="1"/>
  <c r="L54" i="26"/>
  <c r="D51" i="26"/>
  <c r="L21" i="26"/>
  <c r="L16" i="26" s="1"/>
  <c r="L51" i="26" s="1"/>
  <c r="L34" i="26"/>
  <c r="K17" i="26"/>
  <c r="K16" i="26" s="1"/>
  <c r="F34" i="26"/>
  <c r="M43" i="26"/>
  <c r="J52" i="26"/>
  <c r="M17" i="26"/>
  <c r="L30" i="26"/>
  <c r="L29" i="26" s="1"/>
  <c r="H34" i="26"/>
  <c r="H51" i="26" s="1"/>
  <c r="M35" i="26"/>
  <c r="D52" i="26"/>
  <c r="L26" i="26"/>
  <c r="L25" i="26" s="1"/>
  <c r="L29" i="25"/>
  <c r="L16" i="25" s="1"/>
  <c r="L51" i="25" s="1"/>
  <c r="L34" i="25"/>
  <c r="L54" i="25"/>
  <c r="L53" i="25"/>
  <c r="I52" i="25"/>
  <c r="K17" i="25"/>
  <c r="K16" i="25" s="1"/>
  <c r="M43" i="25"/>
  <c r="J52" i="25"/>
  <c r="H34" i="25"/>
  <c r="H51" i="25" s="1"/>
  <c r="M35" i="25"/>
  <c r="L52" i="25"/>
  <c r="L52" i="24"/>
  <c r="L54" i="24"/>
  <c r="L29" i="24"/>
  <c r="L21" i="24"/>
  <c r="L39" i="24"/>
  <c r="L34" i="24" s="1"/>
  <c r="K17" i="24"/>
  <c r="K16" i="24" s="1"/>
  <c r="L23" i="24"/>
  <c r="F34" i="24"/>
  <c r="F51" i="24" s="1"/>
  <c r="L41" i="24"/>
  <c r="M43" i="24"/>
  <c r="J52" i="24"/>
  <c r="L17" i="24"/>
  <c r="L16" i="24" s="1"/>
  <c r="M17" i="24"/>
  <c r="H34" i="24"/>
  <c r="H51" i="24" s="1"/>
  <c r="M35" i="24"/>
  <c r="D52" i="24"/>
  <c r="L39" i="23"/>
  <c r="H51" i="23"/>
  <c r="L34" i="23"/>
  <c r="L29" i="23"/>
  <c r="K17" i="23"/>
  <c r="K16" i="23" s="1"/>
  <c r="L23" i="23"/>
  <c r="L21" i="23" s="1"/>
  <c r="L41" i="23"/>
  <c r="M43" i="23"/>
  <c r="J52" i="23"/>
  <c r="L17" i="23"/>
  <c r="L16" i="23" s="1"/>
  <c r="L51" i="23" s="1"/>
  <c r="I53" i="23"/>
  <c r="M17" i="23"/>
  <c r="H34" i="23"/>
  <c r="M35" i="23"/>
  <c r="D52" i="23"/>
  <c r="G51" i="22"/>
  <c r="L39" i="22"/>
  <c r="L25" i="22"/>
  <c r="L21" i="22"/>
  <c r="L34" i="22"/>
  <c r="K21" i="22"/>
  <c r="K16" i="22" s="1"/>
  <c r="E34" i="22"/>
  <c r="E51" i="22" s="1"/>
  <c r="K39" i="22"/>
  <c r="K34" i="22" s="1"/>
  <c r="M34" i="22" s="1"/>
  <c r="G53" i="22"/>
  <c r="F34" i="22"/>
  <c r="F51" i="22" s="1"/>
  <c r="M43" i="22"/>
  <c r="J52" i="22"/>
  <c r="L17" i="22"/>
  <c r="L19" i="22"/>
  <c r="L53" i="22" s="1"/>
  <c r="M39" i="22"/>
  <c r="H34" i="22"/>
  <c r="H51" i="22" s="1"/>
  <c r="H51" i="21"/>
  <c r="J51" i="21"/>
  <c r="L17" i="21"/>
  <c r="L54" i="21"/>
  <c r="K51" i="21"/>
  <c r="M16" i="21"/>
  <c r="L23" i="21"/>
  <c r="F34" i="21"/>
  <c r="F51" i="21" s="1"/>
  <c r="L41" i="21"/>
  <c r="L39" i="21" s="1"/>
  <c r="L34" i="21" s="1"/>
  <c r="M43" i="21"/>
  <c r="J52" i="21"/>
  <c r="K52" i="21"/>
  <c r="M17" i="21"/>
  <c r="L30" i="21"/>
  <c r="L29" i="21" s="1"/>
  <c r="H34" i="21"/>
  <c r="M35" i="21"/>
  <c r="D52" i="21"/>
  <c r="K52" i="20"/>
  <c r="I51" i="20"/>
  <c r="L53" i="20"/>
  <c r="L39" i="20"/>
  <c r="L21" i="20"/>
  <c r="L34" i="20"/>
  <c r="I52" i="20"/>
  <c r="K17" i="20"/>
  <c r="K16" i="20" s="1"/>
  <c r="M43" i="20"/>
  <c r="J52" i="20"/>
  <c r="L17" i="20"/>
  <c r="L16" i="20" s="1"/>
  <c r="H34" i="20"/>
  <c r="H51" i="20" s="1"/>
  <c r="M35" i="20"/>
  <c r="D34" i="20"/>
  <c r="D51" i="20" s="1"/>
  <c r="J51" i="19"/>
  <c r="L52" i="19"/>
  <c r="L39" i="19"/>
  <c r="L34" i="19" s="1"/>
  <c r="K21" i="19"/>
  <c r="L41" i="19"/>
  <c r="M43" i="19"/>
  <c r="J52" i="19"/>
  <c r="M39" i="19"/>
  <c r="K17" i="19"/>
  <c r="L19" i="19"/>
  <c r="M17" i="19"/>
  <c r="M35" i="19"/>
  <c r="D53" i="19"/>
  <c r="K16" i="18"/>
  <c r="F51" i="18"/>
  <c r="L54" i="18"/>
  <c r="L23" i="18"/>
  <c r="L21" i="18" s="1"/>
  <c r="L16" i="18" s="1"/>
  <c r="L51" i="18" s="1"/>
  <c r="F34" i="18"/>
  <c r="M43" i="18"/>
  <c r="J52" i="18"/>
  <c r="K52" i="18"/>
  <c r="M17" i="18"/>
  <c r="L30" i="18"/>
  <c r="L29" i="18" s="1"/>
  <c r="H34" i="18"/>
  <c r="H51" i="18" s="1"/>
  <c r="M35" i="18"/>
  <c r="D52" i="18"/>
  <c r="L26" i="18"/>
  <c r="L25" i="18" s="1"/>
  <c r="E8" i="9"/>
  <c r="E6" i="9"/>
  <c r="E5" i="9"/>
  <c r="E8" i="17"/>
  <c r="E7" i="17"/>
  <c r="E6" i="17"/>
  <c r="E5" i="17"/>
  <c r="E8" i="16"/>
  <c r="E7" i="16"/>
  <c r="E6" i="16"/>
  <c r="E5" i="16"/>
  <c r="E8" i="15"/>
  <c r="E7" i="15"/>
  <c r="E6" i="15"/>
  <c r="E5" i="15"/>
  <c r="E8" i="14"/>
  <c r="E7" i="14"/>
  <c r="E5" i="14"/>
  <c r="E8" i="6"/>
  <c r="E7" i="6"/>
  <c r="E6" i="6"/>
  <c r="E8" i="8"/>
  <c r="E7" i="8"/>
  <c r="E6" i="8"/>
  <c r="E5" i="8"/>
  <c r="E8" i="7"/>
  <c r="E7" i="7"/>
  <c r="E6" i="7"/>
  <c r="E5" i="7"/>
  <c r="E8" i="5"/>
  <c r="E7" i="5"/>
  <c r="E6" i="5"/>
  <c r="E5" i="5"/>
  <c r="E8" i="4"/>
  <c r="E7" i="4"/>
  <c r="E6" i="4"/>
  <c r="E5" i="4"/>
  <c r="D31" i="5"/>
  <c r="D30" i="5"/>
  <c r="D29" i="5"/>
  <c r="D27" i="5"/>
  <c r="D26" i="5"/>
  <c r="D25" i="5"/>
  <c r="D23" i="5"/>
  <c r="D21" i="5"/>
  <c r="D22" i="5"/>
  <c r="D19" i="5"/>
  <c r="D18" i="5"/>
  <c r="D17" i="5"/>
  <c r="O30" i="9"/>
  <c r="O26" i="9"/>
  <c r="I25" i="9"/>
  <c r="O22" i="9"/>
  <c r="I21" i="9"/>
  <c r="O18" i="9"/>
  <c r="I17" i="9"/>
  <c r="C28" i="5"/>
  <c r="C24" i="5"/>
  <c r="C24" i="9" s="1"/>
  <c r="C20" i="5"/>
  <c r="C16" i="5"/>
  <c r="C16" i="9" s="1"/>
  <c r="E54" i="17"/>
  <c r="C54" i="17"/>
  <c r="G53" i="17"/>
  <c r="C53" i="17"/>
  <c r="I52" i="17"/>
  <c r="C52" i="17"/>
  <c r="C51" i="17"/>
  <c r="B51" i="17"/>
  <c r="M50" i="17"/>
  <c r="L50" i="17"/>
  <c r="K50" i="17"/>
  <c r="J50" i="17"/>
  <c r="I50" i="17"/>
  <c r="H50" i="17"/>
  <c r="G50" i="17"/>
  <c r="F50" i="17"/>
  <c r="E50" i="17"/>
  <c r="D50" i="17"/>
  <c r="C50" i="17"/>
  <c r="B50" i="17"/>
  <c r="B48" i="17"/>
  <c r="M47" i="17"/>
  <c r="L47" i="17"/>
  <c r="K47" i="17"/>
  <c r="C47" i="17"/>
  <c r="M46" i="17"/>
  <c r="L46" i="17"/>
  <c r="K46" i="17"/>
  <c r="C46" i="17"/>
  <c r="M45" i="17"/>
  <c r="L45" i="17"/>
  <c r="L43" i="17" s="1"/>
  <c r="K45" i="17"/>
  <c r="C45" i="17"/>
  <c r="M44" i="17"/>
  <c r="L44" i="17"/>
  <c r="K44" i="17"/>
  <c r="C44" i="17"/>
  <c r="K43" i="17"/>
  <c r="J43" i="17"/>
  <c r="J54" i="17" s="1"/>
  <c r="I43" i="17"/>
  <c r="I54" i="17" s="1"/>
  <c r="H43" i="17"/>
  <c r="H54" i="17" s="1"/>
  <c r="G43" i="17"/>
  <c r="G54" i="17" s="1"/>
  <c r="F43" i="17"/>
  <c r="F54" i="17" s="1"/>
  <c r="E43" i="17"/>
  <c r="D43" i="17"/>
  <c r="D54" i="17" s="1"/>
  <c r="C43" i="17"/>
  <c r="M42" i="17"/>
  <c r="K42" i="17"/>
  <c r="L42" i="17" s="1"/>
  <c r="C42" i="17"/>
  <c r="M41" i="17"/>
  <c r="K41" i="17"/>
  <c r="K39" i="17" s="1"/>
  <c r="C41" i="17"/>
  <c r="M40" i="17"/>
  <c r="K40" i="17"/>
  <c r="L40" i="17" s="1"/>
  <c r="C40" i="17"/>
  <c r="M39" i="17"/>
  <c r="J39" i="17"/>
  <c r="J53" i="17" s="1"/>
  <c r="I39" i="17"/>
  <c r="I53" i="17" s="1"/>
  <c r="H39" i="17"/>
  <c r="H53" i="17" s="1"/>
  <c r="G39" i="17"/>
  <c r="F39" i="17"/>
  <c r="F53" i="17" s="1"/>
  <c r="E39" i="17"/>
  <c r="E53" i="17" s="1"/>
  <c r="D39" i="17"/>
  <c r="D53" i="17" s="1"/>
  <c r="C39" i="17"/>
  <c r="M38" i="17"/>
  <c r="L38" i="17"/>
  <c r="K38" i="17"/>
  <c r="C38" i="17"/>
  <c r="M37" i="17"/>
  <c r="L37" i="17"/>
  <c r="K37" i="17"/>
  <c r="C37" i="17"/>
  <c r="M36" i="17"/>
  <c r="L36" i="17"/>
  <c r="K36" i="17"/>
  <c r="K35" i="17" s="1"/>
  <c r="K34" i="17" s="1"/>
  <c r="M34" i="17" s="1"/>
  <c r="C36" i="17"/>
  <c r="L35" i="17"/>
  <c r="J35" i="17"/>
  <c r="J34" i="17" s="1"/>
  <c r="I35" i="17"/>
  <c r="H35" i="17"/>
  <c r="H52" i="17" s="1"/>
  <c r="G35" i="17"/>
  <c r="G52" i="17" s="1"/>
  <c r="F35" i="17"/>
  <c r="F52" i="17" s="1"/>
  <c r="E35" i="17"/>
  <c r="E52" i="17" s="1"/>
  <c r="D35" i="17"/>
  <c r="D34" i="17" s="1"/>
  <c r="C35" i="17"/>
  <c r="I34" i="17"/>
  <c r="H34" i="17"/>
  <c r="G34" i="17"/>
  <c r="E34" i="17"/>
  <c r="C34" i="17"/>
  <c r="B34" i="17"/>
  <c r="M32" i="17"/>
  <c r="K32" i="17"/>
  <c r="L32" i="17" s="1"/>
  <c r="C32" i="17"/>
  <c r="M31" i="17"/>
  <c r="L31" i="17"/>
  <c r="K31" i="17"/>
  <c r="C31" i="17"/>
  <c r="M30" i="17"/>
  <c r="K30" i="17"/>
  <c r="K29" i="17" s="1"/>
  <c r="C30" i="17"/>
  <c r="M29" i="17"/>
  <c r="J29" i="17"/>
  <c r="I29" i="17"/>
  <c r="H29" i="17"/>
  <c r="G29" i="17"/>
  <c r="F29" i="17"/>
  <c r="E29" i="17"/>
  <c r="D29" i="17"/>
  <c r="C29" i="17"/>
  <c r="M28" i="17"/>
  <c r="K28" i="17"/>
  <c r="L28" i="17" s="1"/>
  <c r="C28" i="17"/>
  <c r="M27" i="17"/>
  <c r="L27" i="17"/>
  <c r="K27" i="17"/>
  <c r="C27" i="17"/>
  <c r="M26" i="17"/>
  <c r="K26" i="17"/>
  <c r="K25" i="17" s="1"/>
  <c r="C26" i="17"/>
  <c r="J25" i="17"/>
  <c r="I25" i="17"/>
  <c r="H25" i="17"/>
  <c r="G25" i="17"/>
  <c r="F25" i="17"/>
  <c r="E25" i="17"/>
  <c r="D25" i="17"/>
  <c r="M25" i="17" s="1"/>
  <c r="C25" i="17"/>
  <c r="M24" i="17"/>
  <c r="L24" i="17"/>
  <c r="K24" i="17"/>
  <c r="C24" i="17"/>
  <c r="M23" i="17"/>
  <c r="K23" i="17"/>
  <c r="K21" i="17" s="1"/>
  <c r="C23" i="17"/>
  <c r="M22" i="17"/>
  <c r="L22" i="17"/>
  <c r="K22" i="17"/>
  <c r="C22" i="17"/>
  <c r="M21" i="17"/>
  <c r="J21" i="17"/>
  <c r="I21" i="17"/>
  <c r="H21" i="17"/>
  <c r="G21" i="17"/>
  <c r="F21" i="17"/>
  <c r="F16" i="17" s="1"/>
  <c r="E21" i="17"/>
  <c r="D21" i="17"/>
  <c r="C21" i="17"/>
  <c r="M20" i="17"/>
  <c r="L20" i="17"/>
  <c r="K20" i="17"/>
  <c r="K54" i="17" s="1"/>
  <c r="C20" i="17"/>
  <c r="M19" i="17"/>
  <c r="L19" i="17"/>
  <c r="K19" i="17"/>
  <c r="K53" i="17" s="1"/>
  <c r="C19" i="17"/>
  <c r="M18" i="17"/>
  <c r="L18" i="17"/>
  <c r="K18" i="17"/>
  <c r="K52" i="17" s="1"/>
  <c r="C18" i="17"/>
  <c r="L17" i="17"/>
  <c r="J17" i="17"/>
  <c r="J16" i="17" s="1"/>
  <c r="I17" i="17"/>
  <c r="I16" i="17" s="1"/>
  <c r="I51" i="17" s="1"/>
  <c r="H17" i="17"/>
  <c r="G17" i="17"/>
  <c r="F17" i="17"/>
  <c r="E17" i="17"/>
  <c r="D17" i="17"/>
  <c r="D16" i="17" s="1"/>
  <c r="D51" i="17" s="1"/>
  <c r="C17" i="17"/>
  <c r="H16" i="17"/>
  <c r="H51" i="17" s="1"/>
  <c r="G16" i="17"/>
  <c r="G51" i="17" s="1"/>
  <c r="E16" i="17"/>
  <c r="E51" i="17" s="1"/>
  <c r="C16" i="17"/>
  <c r="B16" i="17"/>
  <c r="M15" i="17"/>
  <c r="L15" i="17"/>
  <c r="K15" i="17"/>
  <c r="J15" i="17"/>
  <c r="I15" i="17"/>
  <c r="H15" i="17"/>
  <c r="G15" i="17"/>
  <c r="F15" i="17"/>
  <c r="E15" i="17"/>
  <c r="D15" i="17"/>
  <c r="C15" i="17"/>
  <c r="B15" i="17"/>
  <c r="D13" i="17"/>
  <c r="C13" i="17"/>
  <c r="B13" i="17"/>
  <c r="D12" i="17"/>
  <c r="C12" i="17"/>
  <c r="B12" i="17"/>
  <c r="D11" i="17"/>
  <c r="C11" i="17"/>
  <c r="B11" i="17"/>
  <c r="M10" i="17"/>
  <c r="L10" i="17"/>
  <c r="K10" i="17"/>
  <c r="J10" i="17"/>
  <c r="I10" i="17"/>
  <c r="H10" i="17"/>
  <c r="G10" i="17"/>
  <c r="F10" i="17"/>
  <c r="E10" i="17"/>
  <c r="D10" i="17"/>
  <c r="C10" i="17"/>
  <c r="B10" i="17"/>
  <c r="D8" i="17"/>
  <c r="C8" i="17"/>
  <c r="B8" i="17"/>
  <c r="D7" i="17"/>
  <c r="C7" i="17"/>
  <c r="B7" i="17"/>
  <c r="D6" i="17"/>
  <c r="C6" i="17"/>
  <c r="B6" i="17"/>
  <c r="D5" i="17"/>
  <c r="C5" i="17"/>
  <c r="B5" i="17"/>
  <c r="M4" i="17"/>
  <c r="L4" i="17"/>
  <c r="K4" i="17"/>
  <c r="J4" i="17"/>
  <c r="I4" i="17"/>
  <c r="H4" i="17"/>
  <c r="G4" i="17"/>
  <c r="F4" i="17"/>
  <c r="E4" i="17"/>
  <c r="D4" i="17"/>
  <c r="C4" i="17"/>
  <c r="B4" i="17"/>
  <c r="U2" i="17"/>
  <c r="H2" i="17" s="1"/>
  <c r="L2" i="17"/>
  <c r="K2" i="17"/>
  <c r="J2" i="17"/>
  <c r="I2" i="17"/>
  <c r="G2" i="17"/>
  <c r="F2" i="17"/>
  <c r="E2" i="17"/>
  <c r="D2" i="17"/>
  <c r="C2" i="17"/>
  <c r="B2" i="17"/>
  <c r="E54" i="16"/>
  <c r="C54" i="16"/>
  <c r="G53" i="16"/>
  <c r="C53" i="16"/>
  <c r="I52" i="16"/>
  <c r="C52" i="16"/>
  <c r="C51" i="16"/>
  <c r="B51" i="16"/>
  <c r="M50" i="16"/>
  <c r="L50" i="16"/>
  <c r="K50" i="16"/>
  <c r="J50" i="16"/>
  <c r="I50" i="16"/>
  <c r="H50" i="16"/>
  <c r="G50" i="16"/>
  <c r="F50" i="16"/>
  <c r="E50" i="16"/>
  <c r="D50" i="16"/>
  <c r="C50" i="16"/>
  <c r="B50" i="16"/>
  <c r="B48" i="16"/>
  <c r="M47" i="16"/>
  <c r="L47" i="16"/>
  <c r="K47" i="16"/>
  <c r="C47" i="16"/>
  <c r="M46" i="16"/>
  <c r="L46" i="16"/>
  <c r="K46" i="16"/>
  <c r="C46" i="16"/>
  <c r="M45" i="16"/>
  <c r="L45" i="16"/>
  <c r="L43" i="16" s="1"/>
  <c r="K45" i="16"/>
  <c r="C45" i="16"/>
  <c r="M44" i="16"/>
  <c r="L44" i="16"/>
  <c r="K44" i="16"/>
  <c r="C44" i="16"/>
  <c r="K43" i="16"/>
  <c r="J43" i="16"/>
  <c r="J54" i="16" s="1"/>
  <c r="I43" i="16"/>
  <c r="I54" i="16" s="1"/>
  <c r="H43" i="16"/>
  <c r="H54" i="16" s="1"/>
  <c r="G43" i="16"/>
  <c r="G54" i="16" s="1"/>
  <c r="F43" i="16"/>
  <c r="F54" i="16" s="1"/>
  <c r="E43" i="16"/>
  <c r="D43" i="16"/>
  <c r="D54" i="16" s="1"/>
  <c r="C43" i="16"/>
  <c r="M42" i="16"/>
  <c r="K42" i="16"/>
  <c r="L42" i="16" s="1"/>
  <c r="C42" i="16"/>
  <c r="M41" i="16"/>
  <c r="K41" i="16"/>
  <c r="K39" i="16" s="1"/>
  <c r="C41" i="16"/>
  <c r="M40" i="16"/>
  <c r="K40" i="16"/>
  <c r="L40" i="16" s="1"/>
  <c r="C40" i="16"/>
  <c r="M39" i="16"/>
  <c r="J39" i="16"/>
  <c r="J53" i="16" s="1"/>
  <c r="I39" i="16"/>
  <c r="I53" i="16" s="1"/>
  <c r="H39" i="16"/>
  <c r="H53" i="16" s="1"/>
  <c r="G39" i="16"/>
  <c r="F39" i="16"/>
  <c r="F53" i="16" s="1"/>
  <c r="E39" i="16"/>
  <c r="E53" i="16" s="1"/>
  <c r="D39" i="16"/>
  <c r="D53" i="16" s="1"/>
  <c r="C39" i="16"/>
  <c r="M38" i="16"/>
  <c r="L38" i="16"/>
  <c r="K38" i="16"/>
  <c r="C38" i="16"/>
  <c r="M37" i="16"/>
  <c r="L37" i="16"/>
  <c r="K37" i="16"/>
  <c r="C37" i="16"/>
  <c r="M36" i="16"/>
  <c r="L36" i="16"/>
  <c r="K36" i="16"/>
  <c r="K35" i="16" s="1"/>
  <c r="K34" i="16" s="1"/>
  <c r="M34" i="16" s="1"/>
  <c r="C36" i="16"/>
  <c r="L35" i="16"/>
  <c r="J35" i="16"/>
  <c r="J34" i="16" s="1"/>
  <c r="I35" i="16"/>
  <c r="H35" i="16"/>
  <c r="H52" i="16" s="1"/>
  <c r="G35" i="16"/>
  <c r="G52" i="16" s="1"/>
  <c r="F35" i="16"/>
  <c r="F52" i="16" s="1"/>
  <c r="E35" i="16"/>
  <c r="E52" i="16" s="1"/>
  <c r="D35" i="16"/>
  <c r="D34" i="16" s="1"/>
  <c r="C35" i="16"/>
  <c r="I34" i="16"/>
  <c r="G34" i="16"/>
  <c r="E34" i="16"/>
  <c r="C34" i="16"/>
  <c r="B34" i="16"/>
  <c r="M32" i="16"/>
  <c r="K32" i="16"/>
  <c r="L32" i="16" s="1"/>
  <c r="C32" i="16"/>
  <c r="M31" i="16"/>
  <c r="K31" i="16"/>
  <c r="L31" i="16" s="1"/>
  <c r="C31" i="16"/>
  <c r="M30" i="16"/>
  <c r="K30" i="16"/>
  <c r="K29" i="16" s="1"/>
  <c r="C30" i="16"/>
  <c r="M29" i="16"/>
  <c r="J29" i="16"/>
  <c r="I29" i="16"/>
  <c r="H29" i="16"/>
  <c r="G29" i="16"/>
  <c r="F29" i="16"/>
  <c r="E29" i="16"/>
  <c r="D29" i="16"/>
  <c r="C29" i="16"/>
  <c r="M28" i="16"/>
  <c r="L28" i="16"/>
  <c r="K28" i="16"/>
  <c r="C28" i="16"/>
  <c r="M27" i="16"/>
  <c r="L27" i="16"/>
  <c r="L25" i="16" s="1"/>
  <c r="K27" i="16"/>
  <c r="C27" i="16"/>
  <c r="M26" i="16"/>
  <c r="L26" i="16"/>
  <c r="K26" i="16"/>
  <c r="K25" i="16" s="1"/>
  <c r="C26" i="16"/>
  <c r="J25" i="16"/>
  <c r="I25" i="16"/>
  <c r="H25" i="16"/>
  <c r="G25" i="16"/>
  <c r="F25" i="16"/>
  <c r="E25" i="16"/>
  <c r="D25" i="16"/>
  <c r="M25" i="16" s="1"/>
  <c r="C25" i="16"/>
  <c r="M24" i="16"/>
  <c r="K24" i="16"/>
  <c r="L24" i="16" s="1"/>
  <c r="C24" i="16"/>
  <c r="M23" i="16"/>
  <c r="K23" i="16"/>
  <c r="L23" i="16" s="1"/>
  <c r="C23" i="16"/>
  <c r="M22" i="16"/>
  <c r="K22" i="16"/>
  <c r="L22" i="16" s="1"/>
  <c r="C22" i="16"/>
  <c r="M21" i="16"/>
  <c r="J21" i="16"/>
  <c r="I21" i="16"/>
  <c r="H21" i="16"/>
  <c r="G21" i="16"/>
  <c r="F21" i="16"/>
  <c r="E21" i="16"/>
  <c r="D21" i="16"/>
  <c r="C21" i="16"/>
  <c r="M20" i="16"/>
  <c r="L20" i="16"/>
  <c r="K20" i="16"/>
  <c r="K54" i="16" s="1"/>
  <c r="C20" i="16"/>
  <c r="M19" i="16"/>
  <c r="L19" i="16"/>
  <c r="K19" i="16"/>
  <c r="C19" i="16"/>
  <c r="M18" i="16"/>
  <c r="L18" i="16"/>
  <c r="K18" i="16"/>
  <c r="C18" i="16"/>
  <c r="K17" i="16"/>
  <c r="J17" i="16"/>
  <c r="J16" i="16" s="1"/>
  <c r="J51" i="16" s="1"/>
  <c r="I17" i="16"/>
  <c r="H17" i="16"/>
  <c r="H16" i="16" s="1"/>
  <c r="G17" i="16"/>
  <c r="F17" i="16"/>
  <c r="F16" i="16" s="1"/>
  <c r="E17" i="16"/>
  <c r="D17" i="16"/>
  <c r="D16" i="16" s="1"/>
  <c r="D51" i="16" s="1"/>
  <c r="C17" i="16"/>
  <c r="I16" i="16"/>
  <c r="I51" i="16" s="1"/>
  <c r="G16" i="16"/>
  <c r="G51" i="16" s="1"/>
  <c r="E16" i="16"/>
  <c r="E51" i="16" s="1"/>
  <c r="C16" i="16"/>
  <c r="B16" i="16"/>
  <c r="M15" i="16"/>
  <c r="L15" i="16"/>
  <c r="K15" i="16"/>
  <c r="J15" i="16"/>
  <c r="I15" i="16"/>
  <c r="H15" i="16"/>
  <c r="G15" i="16"/>
  <c r="F15" i="16"/>
  <c r="E15" i="16"/>
  <c r="D15" i="16"/>
  <c r="C15" i="16"/>
  <c r="B15" i="16"/>
  <c r="D13" i="16"/>
  <c r="C13" i="16"/>
  <c r="B13" i="16"/>
  <c r="D12" i="16"/>
  <c r="C12" i="16"/>
  <c r="B12" i="16"/>
  <c r="D11" i="16"/>
  <c r="C11" i="16"/>
  <c r="B11" i="16"/>
  <c r="M10" i="16"/>
  <c r="L10" i="16"/>
  <c r="K10" i="16"/>
  <c r="J10" i="16"/>
  <c r="I10" i="16"/>
  <c r="H10" i="16"/>
  <c r="G10" i="16"/>
  <c r="F10" i="16"/>
  <c r="E10" i="16"/>
  <c r="D10" i="16"/>
  <c r="C10" i="16"/>
  <c r="B10" i="16"/>
  <c r="D8" i="16"/>
  <c r="C8" i="16"/>
  <c r="B8" i="16"/>
  <c r="D7" i="16"/>
  <c r="C7" i="16"/>
  <c r="B7" i="16"/>
  <c r="D6" i="16"/>
  <c r="C6" i="16"/>
  <c r="B6" i="16"/>
  <c r="D5" i="16"/>
  <c r="C5" i="16"/>
  <c r="B5" i="16"/>
  <c r="M4" i="16"/>
  <c r="L4" i="16"/>
  <c r="K4" i="16"/>
  <c r="J4" i="16"/>
  <c r="I4" i="16"/>
  <c r="H4" i="16"/>
  <c r="G4" i="16"/>
  <c r="F4" i="16"/>
  <c r="E4" i="16"/>
  <c r="D4" i="16"/>
  <c r="C4" i="16"/>
  <c r="B4" i="16"/>
  <c r="U2" i="16"/>
  <c r="L2" i="16"/>
  <c r="K2" i="16"/>
  <c r="J2" i="16"/>
  <c r="I2" i="16"/>
  <c r="H2" i="16"/>
  <c r="G2" i="16"/>
  <c r="F2" i="16"/>
  <c r="E2" i="16"/>
  <c r="D2" i="16"/>
  <c r="C2" i="16"/>
  <c r="B2" i="16"/>
  <c r="I54" i="15"/>
  <c r="F54" i="15"/>
  <c r="E54" i="15"/>
  <c r="C54" i="15"/>
  <c r="H53" i="15"/>
  <c r="G53" i="15"/>
  <c r="C53" i="15"/>
  <c r="I52" i="15"/>
  <c r="E52" i="15"/>
  <c r="C52" i="15"/>
  <c r="C51" i="15"/>
  <c r="B51" i="15"/>
  <c r="M50" i="15"/>
  <c r="L50" i="15"/>
  <c r="K50" i="15"/>
  <c r="J50" i="15"/>
  <c r="I50" i="15"/>
  <c r="H50" i="15"/>
  <c r="G50" i="15"/>
  <c r="F50" i="15"/>
  <c r="E50" i="15"/>
  <c r="D50" i="15"/>
  <c r="C50" i="15"/>
  <c r="B50" i="15"/>
  <c r="B48" i="15"/>
  <c r="M47" i="15"/>
  <c r="L47" i="15"/>
  <c r="K47" i="15"/>
  <c r="C47" i="15"/>
  <c r="M46" i="15"/>
  <c r="L46" i="15"/>
  <c r="K46" i="15"/>
  <c r="C46" i="15"/>
  <c r="M45" i="15"/>
  <c r="L45" i="15"/>
  <c r="L43" i="15" s="1"/>
  <c r="K45" i="15"/>
  <c r="C45" i="15"/>
  <c r="M44" i="15"/>
  <c r="L44" i="15"/>
  <c r="K44" i="15"/>
  <c r="K43" i="15" s="1"/>
  <c r="C44" i="15"/>
  <c r="J43" i="15"/>
  <c r="J54" i="15" s="1"/>
  <c r="I43" i="15"/>
  <c r="H43" i="15"/>
  <c r="H54" i="15" s="1"/>
  <c r="G43" i="15"/>
  <c r="G54" i="15" s="1"/>
  <c r="F43" i="15"/>
  <c r="E43" i="15"/>
  <c r="D43" i="15"/>
  <c r="D54" i="15" s="1"/>
  <c r="C43" i="15"/>
  <c r="M42" i="15"/>
  <c r="K42" i="15"/>
  <c r="L42" i="15" s="1"/>
  <c r="C42" i="15"/>
  <c r="M41" i="15"/>
  <c r="K41" i="15"/>
  <c r="K39" i="15" s="1"/>
  <c r="C41" i="15"/>
  <c r="M40" i="15"/>
  <c r="K40" i="15"/>
  <c r="L40" i="15" s="1"/>
  <c r="C40" i="15"/>
  <c r="J39" i="15"/>
  <c r="J53" i="15" s="1"/>
  <c r="I39" i="15"/>
  <c r="I53" i="15" s="1"/>
  <c r="H39" i="15"/>
  <c r="G39" i="15"/>
  <c r="G34" i="15" s="1"/>
  <c r="F39" i="15"/>
  <c r="F53" i="15" s="1"/>
  <c r="E39" i="15"/>
  <c r="E53" i="15" s="1"/>
  <c r="D39" i="15"/>
  <c r="D53" i="15" s="1"/>
  <c r="C39" i="15"/>
  <c r="M38" i="15"/>
  <c r="L38" i="15"/>
  <c r="K38" i="15"/>
  <c r="C38" i="15"/>
  <c r="M37" i="15"/>
  <c r="K37" i="15"/>
  <c r="L37" i="15" s="1"/>
  <c r="L35" i="15" s="1"/>
  <c r="C37" i="15"/>
  <c r="M36" i="15"/>
  <c r="L36" i="15"/>
  <c r="K36" i="15"/>
  <c r="C36" i="15"/>
  <c r="K35" i="15"/>
  <c r="J35" i="15"/>
  <c r="J34" i="15" s="1"/>
  <c r="I35" i="15"/>
  <c r="H35" i="15"/>
  <c r="H52" i="15" s="1"/>
  <c r="G35" i="15"/>
  <c r="G52" i="15" s="1"/>
  <c r="F35" i="15"/>
  <c r="F52" i="15" s="1"/>
  <c r="E35" i="15"/>
  <c r="D35" i="15"/>
  <c r="D34" i="15" s="1"/>
  <c r="C35" i="15"/>
  <c r="I34" i="15"/>
  <c r="F34" i="15"/>
  <c r="E34" i="15"/>
  <c r="C34" i="15"/>
  <c r="B34" i="15"/>
  <c r="M32" i="15"/>
  <c r="K32" i="15"/>
  <c r="L32" i="15" s="1"/>
  <c r="C32" i="15"/>
  <c r="M31" i="15"/>
  <c r="K31" i="15"/>
  <c r="L31" i="15" s="1"/>
  <c r="C31" i="15"/>
  <c r="M30" i="15"/>
  <c r="K30" i="15"/>
  <c r="K29" i="15" s="1"/>
  <c r="C30" i="15"/>
  <c r="M29" i="15"/>
  <c r="J29" i="15"/>
  <c r="I29" i="15"/>
  <c r="H29" i="15"/>
  <c r="G29" i="15"/>
  <c r="F29" i="15"/>
  <c r="E29" i="15"/>
  <c r="D29" i="15"/>
  <c r="C29" i="15"/>
  <c r="M28" i="15"/>
  <c r="L28" i="15"/>
  <c r="K28" i="15"/>
  <c r="C28" i="15"/>
  <c r="M27" i="15"/>
  <c r="L27" i="15"/>
  <c r="L25" i="15" s="1"/>
  <c r="K27" i="15"/>
  <c r="C27" i="15"/>
  <c r="M26" i="15"/>
  <c r="L26" i="15"/>
  <c r="K26" i="15"/>
  <c r="K25" i="15" s="1"/>
  <c r="C26" i="15"/>
  <c r="J25" i="15"/>
  <c r="I25" i="15"/>
  <c r="H25" i="15"/>
  <c r="H16" i="15" s="1"/>
  <c r="G25" i="15"/>
  <c r="F25" i="15"/>
  <c r="E25" i="15"/>
  <c r="D25" i="15"/>
  <c r="M25" i="15" s="1"/>
  <c r="C25" i="15"/>
  <c r="M24" i="15"/>
  <c r="K24" i="15"/>
  <c r="L24" i="15" s="1"/>
  <c r="C24" i="15"/>
  <c r="M23" i="15"/>
  <c r="K23" i="15"/>
  <c r="K21" i="15" s="1"/>
  <c r="C23" i="15"/>
  <c r="M22" i="15"/>
  <c r="K22" i="15"/>
  <c r="L22" i="15" s="1"/>
  <c r="C22" i="15"/>
  <c r="J21" i="15"/>
  <c r="I21" i="15"/>
  <c r="H21" i="15"/>
  <c r="G21" i="15"/>
  <c r="G16" i="15" s="1"/>
  <c r="G51" i="15" s="1"/>
  <c r="F21" i="15"/>
  <c r="E21" i="15"/>
  <c r="D21" i="15"/>
  <c r="M21" i="15" s="1"/>
  <c r="C21" i="15"/>
  <c r="M20" i="15"/>
  <c r="K20" i="15"/>
  <c r="C20" i="15"/>
  <c r="M19" i="15"/>
  <c r="K19" i="15"/>
  <c r="K53" i="15" s="1"/>
  <c r="C19" i="15"/>
  <c r="M18" i="15"/>
  <c r="K18" i="15"/>
  <c r="L18" i="15" s="1"/>
  <c r="C18" i="15"/>
  <c r="J17" i="15"/>
  <c r="J16" i="15" s="1"/>
  <c r="J51" i="15" s="1"/>
  <c r="I17" i="15"/>
  <c r="H17" i="15"/>
  <c r="G17" i="15"/>
  <c r="F17" i="15"/>
  <c r="E17" i="15"/>
  <c r="D17" i="15"/>
  <c r="D16" i="15" s="1"/>
  <c r="D51" i="15" s="1"/>
  <c r="C17" i="15"/>
  <c r="I16" i="15"/>
  <c r="I51" i="15" s="1"/>
  <c r="F16" i="15"/>
  <c r="F51" i="15" s="1"/>
  <c r="E16" i="15"/>
  <c r="E51" i="15" s="1"/>
  <c r="C16" i="15"/>
  <c r="B16" i="15"/>
  <c r="M15" i="15"/>
  <c r="L15" i="15"/>
  <c r="K15" i="15"/>
  <c r="J15" i="15"/>
  <c r="I15" i="15"/>
  <c r="H15" i="15"/>
  <c r="G15" i="15"/>
  <c r="F15" i="15"/>
  <c r="E15" i="15"/>
  <c r="D15" i="15"/>
  <c r="C15" i="15"/>
  <c r="B15" i="15"/>
  <c r="D13" i="15"/>
  <c r="C13" i="15"/>
  <c r="B13" i="15"/>
  <c r="D12" i="15"/>
  <c r="C12" i="15"/>
  <c r="B12" i="15"/>
  <c r="D11" i="15"/>
  <c r="C11" i="15"/>
  <c r="B11" i="15"/>
  <c r="M10" i="15"/>
  <c r="L10" i="15"/>
  <c r="K10" i="15"/>
  <c r="J10" i="15"/>
  <c r="I10" i="15"/>
  <c r="H10" i="15"/>
  <c r="G10" i="15"/>
  <c r="F10" i="15"/>
  <c r="E10" i="15"/>
  <c r="D10" i="15"/>
  <c r="C10" i="15"/>
  <c r="B10" i="15"/>
  <c r="D8" i="15"/>
  <c r="C8" i="15"/>
  <c r="B8" i="15"/>
  <c r="D7" i="15"/>
  <c r="C7" i="15"/>
  <c r="B7" i="15"/>
  <c r="D6" i="15"/>
  <c r="C6" i="15"/>
  <c r="B6" i="15"/>
  <c r="D5" i="15"/>
  <c r="C5" i="15"/>
  <c r="B5" i="15"/>
  <c r="M4" i="15"/>
  <c r="L4" i="15"/>
  <c r="K4" i="15"/>
  <c r="J4" i="15"/>
  <c r="I4" i="15"/>
  <c r="H4" i="15"/>
  <c r="G4" i="15"/>
  <c r="F4" i="15"/>
  <c r="E4" i="15"/>
  <c r="D4" i="15"/>
  <c r="C4" i="15"/>
  <c r="B4" i="15"/>
  <c r="U2" i="15"/>
  <c r="H2" i="15" s="1"/>
  <c r="L2" i="15"/>
  <c r="K2" i="15"/>
  <c r="J2" i="15"/>
  <c r="I2" i="15"/>
  <c r="G2" i="15"/>
  <c r="F2" i="15"/>
  <c r="E2" i="15"/>
  <c r="D2" i="15"/>
  <c r="C2" i="15"/>
  <c r="B2" i="15"/>
  <c r="H54" i="14"/>
  <c r="G54" i="14"/>
  <c r="E54" i="14"/>
  <c r="C54" i="14"/>
  <c r="G53" i="14"/>
  <c r="C53" i="14"/>
  <c r="I52" i="14"/>
  <c r="G52" i="14"/>
  <c r="C52" i="14"/>
  <c r="C51" i="14"/>
  <c r="B51" i="14"/>
  <c r="M50" i="14"/>
  <c r="L50" i="14"/>
  <c r="K50" i="14"/>
  <c r="J50" i="14"/>
  <c r="I50" i="14"/>
  <c r="H50" i="14"/>
  <c r="G50" i="14"/>
  <c r="F50" i="14"/>
  <c r="E50" i="14"/>
  <c r="D50" i="14"/>
  <c r="C50" i="14"/>
  <c r="B50" i="14"/>
  <c r="B48" i="14"/>
  <c r="M47" i="14"/>
  <c r="L47" i="14"/>
  <c r="K47" i="14"/>
  <c r="C47" i="14"/>
  <c r="M46" i="14"/>
  <c r="K46" i="14"/>
  <c r="L46" i="14" s="1"/>
  <c r="C46" i="14"/>
  <c r="M45" i="14"/>
  <c r="L45" i="14"/>
  <c r="K45" i="14"/>
  <c r="C45" i="14"/>
  <c r="M44" i="14"/>
  <c r="K44" i="14"/>
  <c r="L44" i="14" s="1"/>
  <c r="L43" i="14" s="1"/>
  <c r="C44" i="14"/>
  <c r="K43" i="14"/>
  <c r="J43" i="14"/>
  <c r="J54" i="14" s="1"/>
  <c r="I43" i="14"/>
  <c r="I54" i="14" s="1"/>
  <c r="H43" i="14"/>
  <c r="G43" i="14"/>
  <c r="F43" i="14"/>
  <c r="F54" i="14" s="1"/>
  <c r="E43" i="14"/>
  <c r="D43" i="14"/>
  <c r="D54" i="14" s="1"/>
  <c r="C43" i="14"/>
  <c r="M42" i="14"/>
  <c r="K42" i="14"/>
  <c r="L42" i="14" s="1"/>
  <c r="C42" i="14"/>
  <c r="M41" i="14"/>
  <c r="K41" i="14"/>
  <c r="L41" i="14" s="1"/>
  <c r="C41" i="14"/>
  <c r="M40" i="14"/>
  <c r="K40" i="14"/>
  <c r="L40" i="14" s="1"/>
  <c r="C40" i="14"/>
  <c r="M39" i="14"/>
  <c r="K39" i="14"/>
  <c r="J39" i="14"/>
  <c r="J53" i="14" s="1"/>
  <c r="I39" i="14"/>
  <c r="I53" i="14" s="1"/>
  <c r="H39" i="14"/>
  <c r="H53" i="14" s="1"/>
  <c r="G39" i="14"/>
  <c r="F39" i="14"/>
  <c r="F53" i="14" s="1"/>
  <c r="E39" i="14"/>
  <c r="E53" i="14" s="1"/>
  <c r="D39" i="14"/>
  <c r="D53" i="14" s="1"/>
  <c r="C39" i="14"/>
  <c r="M38" i="14"/>
  <c r="L38" i="14"/>
  <c r="K38" i="14"/>
  <c r="C38" i="14"/>
  <c r="M37" i="14"/>
  <c r="L37" i="14"/>
  <c r="K37" i="14"/>
  <c r="C37" i="14"/>
  <c r="M36" i="14"/>
  <c r="L36" i="14"/>
  <c r="K36" i="14"/>
  <c r="K35" i="14" s="1"/>
  <c r="K34" i="14" s="1"/>
  <c r="M34" i="14" s="1"/>
  <c r="C36" i="14"/>
  <c r="L35" i="14"/>
  <c r="J35" i="14"/>
  <c r="J34" i="14" s="1"/>
  <c r="I35" i="14"/>
  <c r="I34" i="14" s="1"/>
  <c r="H35" i="14"/>
  <c r="H52" i="14" s="1"/>
  <c r="G35" i="14"/>
  <c r="F35" i="14"/>
  <c r="F52" i="14" s="1"/>
  <c r="E35" i="14"/>
  <c r="E52" i="14" s="1"/>
  <c r="D35" i="14"/>
  <c r="D34" i="14" s="1"/>
  <c r="C35" i="14"/>
  <c r="G34" i="14"/>
  <c r="E34" i="14"/>
  <c r="C34" i="14"/>
  <c r="B34" i="14"/>
  <c r="M32" i="14"/>
  <c r="K32" i="14"/>
  <c r="L32" i="14" s="1"/>
  <c r="C32" i="14"/>
  <c r="M31" i="14"/>
  <c r="K31" i="14"/>
  <c r="L31" i="14" s="1"/>
  <c r="C31" i="14"/>
  <c r="M30" i="14"/>
  <c r="K30" i="14"/>
  <c r="K29" i="14" s="1"/>
  <c r="C30" i="14"/>
  <c r="M29" i="14"/>
  <c r="J29" i="14"/>
  <c r="I29" i="14"/>
  <c r="H29" i="14"/>
  <c r="G29" i="14"/>
  <c r="F29" i="14"/>
  <c r="E29" i="14"/>
  <c r="D29" i="14"/>
  <c r="C29" i="14"/>
  <c r="M28" i="14"/>
  <c r="K28" i="14"/>
  <c r="K54" i="14" s="1"/>
  <c r="C28" i="14"/>
  <c r="M27" i="14"/>
  <c r="L27" i="14"/>
  <c r="K27" i="14"/>
  <c r="C27" i="14"/>
  <c r="M26" i="14"/>
  <c r="K26" i="14"/>
  <c r="K25" i="14" s="1"/>
  <c r="C26" i="14"/>
  <c r="J25" i="14"/>
  <c r="I25" i="14"/>
  <c r="H25" i="14"/>
  <c r="G25" i="14"/>
  <c r="F25" i="14"/>
  <c r="E25" i="14"/>
  <c r="D25" i="14"/>
  <c r="M25" i="14" s="1"/>
  <c r="C25" i="14"/>
  <c r="M24" i="14"/>
  <c r="K24" i="14"/>
  <c r="L24" i="14" s="1"/>
  <c r="C24" i="14"/>
  <c r="M23" i="14"/>
  <c r="K23" i="14"/>
  <c r="L23" i="14" s="1"/>
  <c r="C23" i="14"/>
  <c r="M22" i="14"/>
  <c r="K22" i="14"/>
  <c r="L22" i="14" s="1"/>
  <c r="C22" i="14"/>
  <c r="M21" i="14"/>
  <c r="K21" i="14"/>
  <c r="J21" i="14"/>
  <c r="I21" i="14"/>
  <c r="H21" i="14"/>
  <c r="G21" i="14"/>
  <c r="F21" i="14"/>
  <c r="E21" i="14"/>
  <c r="D21" i="14"/>
  <c r="C21" i="14"/>
  <c r="M20" i="14"/>
  <c r="L20" i="14"/>
  <c r="K20" i="14"/>
  <c r="C20" i="14"/>
  <c r="M19" i="14"/>
  <c r="L19" i="14"/>
  <c r="K19" i="14"/>
  <c r="K53" i="14" s="1"/>
  <c r="C19" i="14"/>
  <c r="M18" i="14"/>
  <c r="L18" i="14"/>
  <c r="K18" i="14"/>
  <c r="K17" i="14" s="1"/>
  <c r="K16" i="14" s="1"/>
  <c r="C18" i="14"/>
  <c r="J17" i="14"/>
  <c r="J16" i="14" s="1"/>
  <c r="I17" i="14"/>
  <c r="I16" i="14" s="1"/>
  <c r="I51" i="14" s="1"/>
  <c r="H17" i="14"/>
  <c r="H16" i="14" s="1"/>
  <c r="G17" i="14"/>
  <c r="F17" i="14"/>
  <c r="F16" i="14" s="1"/>
  <c r="E17" i="14"/>
  <c r="D17" i="14"/>
  <c r="D16" i="14" s="1"/>
  <c r="D51" i="14" s="1"/>
  <c r="C17" i="14"/>
  <c r="G16" i="14"/>
  <c r="G51" i="14" s="1"/>
  <c r="E16" i="14"/>
  <c r="E51" i="14" s="1"/>
  <c r="C16" i="14"/>
  <c r="B16" i="14"/>
  <c r="M15" i="14"/>
  <c r="L15" i="14"/>
  <c r="K15" i="14"/>
  <c r="J15" i="14"/>
  <c r="I15" i="14"/>
  <c r="H15" i="14"/>
  <c r="G15" i="14"/>
  <c r="F15" i="14"/>
  <c r="E15" i="14"/>
  <c r="D15" i="14"/>
  <c r="C15" i="14"/>
  <c r="B15" i="14"/>
  <c r="D13" i="14"/>
  <c r="C13" i="14"/>
  <c r="B13" i="14"/>
  <c r="D12" i="14"/>
  <c r="C12" i="14"/>
  <c r="B12" i="14"/>
  <c r="D11" i="14"/>
  <c r="C11" i="14"/>
  <c r="B11" i="14"/>
  <c r="M10" i="14"/>
  <c r="L10" i="14"/>
  <c r="K10" i="14"/>
  <c r="J10" i="14"/>
  <c r="I10" i="14"/>
  <c r="H10" i="14"/>
  <c r="G10" i="14"/>
  <c r="F10" i="14"/>
  <c r="E10" i="14"/>
  <c r="D10" i="14"/>
  <c r="C10" i="14"/>
  <c r="B10" i="14"/>
  <c r="D8" i="14"/>
  <c r="C8" i="14"/>
  <c r="B8" i="14"/>
  <c r="D7" i="14"/>
  <c r="C7" i="14"/>
  <c r="B7" i="14"/>
  <c r="D6" i="14"/>
  <c r="C6" i="14"/>
  <c r="B6" i="14"/>
  <c r="D5" i="14"/>
  <c r="C5" i="14"/>
  <c r="B5" i="14"/>
  <c r="M4" i="14"/>
  <c r="L4" i="14"/>
  <c r="K4" i="14"/>
  <c r="J4" i="14"/>
  <c r="I4" i="14"/>
  <c r="H4" i="14"/>
  <c r="G4" i="14"/>
  <c r="F4" i="14"/>
  <c r="E4" i="14"/>
  <c r="D4" i="14"/>
  <c r="C4" i="14"/>
  <c r="B4" i="14"/>
  <c r="U2" i="14"/>
  <c r="L2" i="14"/>
  <c r="K2" i="14"/>
  <c r="J2" i="14"/>
  <c r="I2" i="14"/>
  <c r="H2" i="14"/>
  <c r="G2" i="14"/>
  <c r="F2" i="14"/>
  <c r="E2" i="14"/>
  <c r="D2" i="14"/>
  <c r="C2" i="14"/>
  <c r="B2" i="14"/>
  <c r="O2" i="9"/>
  <c r="C92" i="9"/>
  <c r="C88" i="9"/>
  <c r="C84" i="9"/>
  <c r="C80" i="9"/>
  <c r="C76" i="9"/>
  <c r="C72" i="9"/>
  <c r="C68" i="9"/>
  <c r="C64" i="9"/>
  <c r="C60" i="9"/>
  <c r="C56" i="9"/>
  <c r="C52" i="9"/>
  <c r="C48" i="9"/>
  <c r="C44" i="9"/>
  <c r="C40" i="9"/>
  <c r="C36" i="9"/>
  <c r="C32" i="9"/>
  <c r="C28" i="9"/>
  <c r="C20" i="9"/>
  <c r="R105" i="9"/>
  <c r="R99" i="9"/>
  <c r="R98" i="9"/>
  <c r="R97" i="9"/>
  <c r="R95" i="9"/>
  <c r="R94" i="9"/>
  <c r="R93" i="9"/>
  <c r="R91" i="9"/>
  <c r="R90" i="9"/>
  <c r="R89" i="9"/>
  <c r="R87" i="9"/>
  <c r="R86" i="9"/>
  <c r="R85" i="9"/>
  <c r="R84" i="9" s="1"/>
  <c r="R83" i="9"/>
  <c r="R82" i="9"/>
  <c r="R81" i="9"/>
  <c r="R79" i="9"/>
  <c r="R78" i="9"/>
  <c r="R77" i="9"/>
  <c r="R75" i="9"/>
  <c r="R74" i="9"/>
  <c r="R73" i="9"/>
  <c r="R72" i="9" s="1"/>
  <c r="R71" i="9"/>
  <c r="R70" i="9"/>
  <c r="R69" i="9"/>
  <c r="R67" i="9"/>
  <c r="R66" i="9"/>
  <c r="R65" i="9"/>
  <c r="R63" i="9"/>
  <c r="R62" i="9"/>
  <c r="R61" i="9"/>
  <c r="R59" i="9"/>
  <c r="R58" i="9"/>
  <c r="R57" i="9"/>
  <c r="R55" i="9"/>
  <c r="R54" i="9"/>
  <c r="R53" i="9"/>
  <c r="R52" i="9" s="1"/>
  <c r="R51" i="9"/>
  <c r="R50" i="9"/>
  <c r="R48" i="9" s="1"/>
  <c r="R49" i="9"/>
  <c r="R47" i="9"/>
  <c r="R46" i="9"/>
  <c r="R44" i="9" s="1"/>
  <c r="R45" i="9"/>
  <c r="R43" i="9"/>
  <c r="R42" i="9"/>
  <c r="R41" i="9"/>
  <c r="R39" i="9"/>
  <c r="R38" i="9"/>
  <c r="R37" i="9"/>
  <c r="R35" i="9"/>
  <c r="R34" i="9"/>
  <c r="R33" i="9"/>
  <c r="R32" i="9" s="1"/>
  <c r="R31" i="9"/>
  <c r="R30" i="9"/>
  <c r="R29" i="9"/>
  <c r="R27" i="9"/>
  <c r="R26" i="9"/>
  <c r="R25" i="9"/>
  <c r="R23" i="9"/>
  <c r="R22" i="9"/>
  <c r="R21" i="9"/>
  <c r="R19" i="9"/>
  <c r="R18" i="9"/>
  <c r="R17" i="9"/>
  <c r="R15" i="9"/>
  <c r="R14" i="9"/>
  <c r="R13" i="9"/>
  <c r="O105" i="9"/>
  <c r="O99" i="9"/>
  <c r="O96" i="9" s="1"/>
  <c r="O98" i="9"/>
  <c r="O97" i="9"/>
  <c r="O95" i="9"/>
  <c r="O94" i="9"/>
  <c r="O93" i="9"/>
  <c r="O92" i="9" s="1"/>
  <c r="O91" i="9"/>
  <c r="O90" i="9"/>
  <c r="O89" i="9"/>
  <c r="O87" i="9"/>
  <c r="O86" i="9"/>
  <c r="O84" i="9" s="1"/>
  <c r="O85" i="9"/>
  <c r="O83" i="9"/>
  <c r="O82" i="9"/>
  <c r="O80" i="9" s="1"/>
  <c r="O81" i="9"/>
  <c r="O79" i="9"/>
  <c r="O78" i="9"/>
  <c r="O77" i="9"/>
  <c r="O75" i="9"/>
  <c r="O74" i="9"/>
  <c r="O73" i="9"/>
  <c r="O71" i="9"/>
  <c r="O70" i="9"/>
  <c r="O69" i="9"/>
  <c r="O68" i="9" s="1"/>
  <c r="O67" i="9"/>
  <c r="O66" i="9"/>
  <c r="O65" i="9"/>
  <c r="O63" i="9"/>
  <c r="O62" i="9"/>
  <c r="O61" i="9"/>
  <c r="O59" i="9"/>
  <c r="O58" i="9"/>
  <c r="O57" i="9"/>
  <c r="O55" i="9"/>
  <c r="O54" i="9"/>
  <c r="O53" i="9"/>
  <c r="O51" i="9"/>
  <c r="O50" i="9"/>
  <c r="O49" i="9"/>
  <c r="O47" i="9"/>
  <c r="O46" i="9"/>
  <c r="O45" i="9"/>
  <c r="O44" i="9" s="1"/>
  <c r="O43" i="9"/>
  <c r="O42" i="9"/>
  <c r="O41" i="9"/>
  <c r="O39" i="9"/>
  <c r="O38" i="9"/>
  <c r="O36" i="9" s="1"/>
  <c r="O37" i="9"/>
  <c r="O35" i="9"/>
  <c r="O34" i="9"/>
  <c r="O33" i="9"/>
  <c r="O32" i="9" s="1"/>
  <c r="O31" i="9"/>
  <c r="O29" i="9"/>
  <c r="O27" i="9"/>
  <c r="O25" i="9"/>
  <c r="O23" i="9"/>
  <c r="O21" i="9"/>
  <c r="O19" i="9"/>
  <c r="O17" i="9"/>
  <c r="O15" i="9"/>
  <c r="O14" i="9"/>
  <c r="O13" i="9"/>
  <c r="L105" i="9"/>
  <c r="J105" i="9" s="1"/>
  <c r="L99" i="9"/>
  <c r="L98" i="9"/>
  <c r="L97" i="9"/>
  <c r="L95" i="9"/>
  <c r="L94" i="9"/>
  <c r="L93" i="9"/>
  <c r="L91" i="9"/>
  <c r="L90" i="9"/>
  <c r="L89" i="9"/>
  <c r="L88" i="9" s="1"/>
  <c r="L87" i="9"/>
  <c r="L86" i="9"/>
  <c r="L85" i="9"/>
  <c r="L83" i="9"/>
  <c r="L82" i="9"/>
  <c r="L81" i="9"/>
  <c r="L80" i="9" s="1"/>
  <c r="L79" i="9"/>
  <c r="L78" i="9"/>
  <c r="L76" i="9" s="1"/>
  <c r="L77" i="9"/>
  <c r="L75" i="9"/>
  <c r="L74" i="9"/>
  <c r="L73" i="9"/>
  <c r="L71" i="9"/>
  <c r="L70" i="9"/>
  <c r="L69" i="9"/>
  <c r="L68" i="9" s="1"/>
  <c r="L67" i="9"/>
  <c r="L66" i="9"/>
  <c r="L65" i="9"/>
  <c r="L63" i="9"/>
  <c r="L62" i="9"/>
  <c r="L61" i="9"/>
  <c r="L59" i="9"/>
  <c r="L58" i="9"/>
  <c r="L57" i="9"/>
  <c r="L55" i="9"/>
  <c r="L54" i="9"/>
  <c r="L53" i="9"/>
  <c r="L51" i="9"/>
  <c r="L50" i="9"/>
  <c r="L49" i="9"/>
  <c r="L47" i="9"/>
  <c r="L46" i="9"/>
  <c r="L45" i="9"/>
  <c r="L43" i="9"/>
  <c r="L42" i="9"/>
  <c r="L41" i="9"/>
  <c r="L39" i="9"/>
  <c r="L38" i="9"/>
  <c r="L37" i="9"/>
  <c r="L36" i="9" s="1"/>
  <c r="L35" i="9"/>
  <c r="L34" i="9"/>
  <c r="L33" i="9"/>
  <c r="L31" i="9"/>
  <c r="L30" i="9"/>
  <c r="L29" i="9"/>
  <c r="L27" i="9"/>
  <c r="L26" i="9"/>
  <c r="L25" i="9"/>
  <c r="L23" i="9"/>
  <c r="L22" i="9"/>
  <c r="L21" i="9"/>
  <c r="L19" i="9"/>
  <c r="L18" i="9"/>
  <c r="L17" i="9"/>
  <c r="L15" i="9"/>
  <c r="L14" i="9"/>
  <c r="L13" i="9"/>
  <c r="I105" i="9"/>
  <c r="I98" i="9"/>
  <c r="I97" i="9"/>
  <c r="I95" i="9"/>
  <c r="I94" i="9"/>
  <c r="I93" i="9"/>
  <c r="I91" i="9"/>
  <c r="I90" i="9"/>
  <c r="I89" i="9"/>
  <c r="I87" i="9"/>
  <c r="I86" i="9"/>
  <c r="I85" i="9"/>
  <c r="I83" i="9"/>
  <c r="I82" i="9"/>
  <c r="I81" i="9"/>
  <c r="I79" i="9"/>
  <c r="I78" i="9"/>
  <c r="I77" i="9"/>
  <c r="I75" i="9"/>
  <c r="I74" i="9"/>
  <c r="I73" i="9"/>
  <c r="I71" i="9"/>
  <c r="I70" i="9"/>
  <c r="I69" i="9"/>
  <c r="I68" i="9"/>
  <c r="I67" i="9"/>
  <c r="I66" i="9"/>
  <c r="I65" i="9"/>
  <c r="I63" i="9"/>
  <c r="I62" i="9"/>
  <c r="I60" i="9" s="1"/>
  <c r="I61" i="9"/>
  <c r="I59" i="9"/>
  <c r="I58" i="9"/>
  <c r="I57" i="9"/>
  <c r="I55" i="9"/>
  <c r="I54" i="9"/>
  <c r="I53" i="9"/>
  <c r="I51" i="9"/>
  <c r="I50" i="9"/>
  <c r="I49" i="9"/>
  <c r="I47" i="9"/>
  <c r="I44" i="9" s="1"/>
  <c r="I46" i="9"/>
  <c r="I45" i="9"/>
  <c r="I43" i="9"/>
  <c r="I42" i="9"/>
  <c r="I41" i="9"/>
  <c r="I40" i="9" s="1"/>
  <c r="I39" i="9"/>
  <c r="I38" i="9"/>
  <c r="I37" i="9"/>
  <c r="I35" i="9"/>
  <c r="I34" i="9"/>
  <c r="I33" i="9"/>
  <c r="I31" i="9"/>
  <c r="I30" i="9"/>
  <c r="I29" i="9"/>
  <c r="I28" i="9" s="1"/>
  <c r="I27" i="9"/>
  <c r="I26" i="9"/>
  <c r="I23" i="9"/>
  <c r="I22" i="9"/>
  <c r="I19" i="9"/>
  <c r="I18" i="9"/>
  <c r="I15" i="9"/>
  <c r="I14" i="9"/>
  <c r="I13" i="9"/>
  <c r="F105" i="9"/>
  <c r="F99" i="9"/>
  <c r="F98" i="9"/>
  <c r="F97" i="9"/>
  <c r="F96" i="9" s="1"/>
  <c r="F95" i="9"/>
  <c r="F94" i="9"/>
  <c r="F93" i="9"/>
  <c r="F91" i="9"/>
  <c r="F90" i="9"/>
  <c r="F89" i="9"/>
  <c r="F87" i="9"/>
  <c r="F86" i="9"/>
  <c r="F85" i="9"/>
  <c r="F83" i="9"/>
  <c r="F82" i="9"/>
  <c r="F80" i="9" s="1"/>
  <c r="F81" i="9"/>
  <c r="F79" i="9"/>
  <c r="F78" i="9"/>
  <c r="F77" i="9"/>
  <c r="F76" i="9" s="1"/>
  <c r="F75" i="9"/>
  <c r="F74" i="9"/>
  <c r="F73" i="9"/>
  <c r="F71" i="9"/>
  <c r="F68" i="9" s="1"/>
  <c r="F70" i="9"/>
  <c r="F69" i="9"/>
  <c r="F67" i="9"/>
  <c r="F66" i="9"/>
  <c r="F65" i="9"/>
  <c r="F63" i="9"/>
  <c r="F62" i="9"/>
  <c r="F61" i="9"/>
  <c r="F60" i="9" s="1"/>
  <c r="F59" i="9"/>
  <c r="F58" i="9"/>
  <c r="F57" i="9"/>
  <c r="F55" i="9"/>
  <c r="F54" i="9"/>
  <c r="F53" i="9"/>
  <c r="F51" i="9"/>
  <c r="F48" i="9" s="1"/>
  <c r="F50" i="9"/>
  <c r="F49" i="9"/>
  <c r="F47" i="9"/>
  <c r="F44" i="9" s="1"/>
  <c r="F46" i="9"/>
  <c r="F45" i="9"/>
  <c r="F43" i="9"/>
  <c r="F42" i="9"/>
  <c r="F41" i="9"/>
  <c r="F39" i="9"/>
  <c r="F38" i="9"/>
  <c r="F37" i="9"/>
  <c r="F36" i="9" s="1"/>
  <c r="F35" i="9"/>
  <c r="F34" i="9"/>
  <c r="F33" i="9"/>
  <c r="F31" i="9"/>
  <c r="F30" i="9"/>
  <c r="F29" i="9"/>
  <c r="F27" i="9"/>
  <c r="F26" i="9"/>
  <c r="F25" i="9"/>
  <c r="F24" i="9" s="1"/>
  <c r="F23" i="9"/>
  <c r="F22" i="9"/>
  <c r="F21" i="9"/>
  <c r="F19" i="9"/>
  <c r="F18" i="9"/>
  <c r="F17" i="9"/>
  <c r="F16" i="9" s="1"/>
  <c r="F15" i="9"/>
  <c r="F14" i="9"/>
  <c r="F13" i="9"/>
  <c r="P105" i="9"/>
  <c r="Q101" i="9"/>
  <c r="P101" i="9"/>
  <c r="R96" i="9"/>
  <c r="Q96" i="9"/>
  <c r="P96" i="9"/>
  <c r="M105" i="9"/>
  <c r="M101" i="9"/>
  <c r="N96" i="9"/>
  <c r="M96" i="9"/>
  <c r="J101" i="9"/>
  <c r="L96" i="9"/>
  <c r="K96" i="9"/>
  <c r="J96" i="9"/>
  <c r="G105" i="9"/>
  <c r="G101" i="9"/>
  <c r="H96" i="9"/>
  <c r="G96" i="9"/>
  <c r="D105" i="9"/>
  <c r="C106" i="9"/>
  <c r="B106" i="9"/>
  <c r="C105" i="9"/>
  <c r="B105" i="9"/>
  <c r="C104" i="9"/>
  <c r="C103" i="9"/>
  <c r="C102" i="9"/>
  <c r="C101" i="9"/>
  <c r="B101" i="9"/>
  <c r="C100" i="9"/>
  <c r="B100" i="9"/>
  <c r="C99" i="9"/>
  <c r="C98" i="9"/>
  <c r="C97" i="9"/>
  <c r="C96" i="9"/>
  <c r="B96" i="9"/>
  <c r="E96" i="9"/>
  <c r="C95" i="9"/>
  <c r="C94" i="9"/>
  <c r="C93" i="9"/>
  <c r="C91" i="9"/>
  <c r="C90" i="9"/>
  <c r="C89" i="9"/>
  <c r="C87" i="9"/>
  <c r="C86" i="9"/>
  <c r="C85" i="9"/>
  <c r="C83" i="9"/>
  <c r="C82" i="9"/>
  <c r="C81" i="9"/>
  <c r="C79" i="9"/>
  <c r="C78" i="9"/>
  <c r="C77" i="9"/>
  <c r="C75" i="9"/>
  <c r="C74" i="9"/>
  <c r="C73" i="9"/>
  <c r="C71" i="9"/>
  <c r="C70" i="9"/>
  <c r="C69" i="9"/>
  <c r="C67" i="9"/>
  <c r="C66" i="9"/>
  <c r="C65" i="9"/>
  <c r="C63" i="9"/>
  <c r="C62" i="9"/>
  <c r="C61" i="9"/>
  <c r="C59" i="9"/>
  <c r="C58" i="9"/>
  <c r="C57" i="9"/>
  <c r="C55" i="9"/>
  <c r="C54" i="9"/>
  <c r="C53" i="9"/>
  <c r="C51" i="9"/>
  <c r="C50" i="9"/>
  <c r="C49" i="9"/>
  <c r="C47" i="9"/>
  <c r="C46" i="9"/>
  <c r="C45" i="9"/>
  <c r="C43" i="9"/>
  <c r="C42" i="9"/>
  <c r="C41" i="9"/>
  <c r="C39" i="9"/>
  <c r="C38" i="9"/>
  <c r="C37" i="9"/>
  <c r="C35" i="9"/>
  <c r="C34" i="9"/>
  <c r="C33" i="9"/>
  <c r="C31" i="9"/>
  <c r="C30" i="9"/>
  <c r="C29" i="9"/>
  <c r="C27" i="9"/>
  <c r="C26" i="9"/>
  <c r="C25" i="9"/>
  <c r="C23" i="9"/>
  <c r="C22" i="9"/>
  <c r="C21" i="9"/>
  <c r="C19" i="9"/>
  <c r="C18" i="9"/>
  <c r="C17" i="9"/>
  <c r="C15" i="9"/>
  <c r="C14" i="9"/>
  <c r="R10" i="9"/>
  <c r="Q10" i="9"/>
  <c r="P10" i="9"/>
  <c r="O10" i="9"/>
  <c r="N10" i="9"/>
  <c r="M10" i="9"/>
  <c r="L10" i="9"/>
  <c r="K10" i="9"/>
  <c r="J10" i="9"/>
  <c r="I10" i="9"/>
  <c r="H10" i="9"/>
  <c r="G10" i="9"/>
  <c r="F10" i="9"/>
  <c r="E10" i="9"/>
  <c r="D10" i="9"/>
  <c r="C10" i="9"/>
  <c r="B10" i="9"/>
  <c r="D8" i="9"/>
  <c r="C8" i="9"/>
  <c r="B8" i="9"/>
  <c r="D7" i="9"/>
  <c r="C7" i="9"/>
  <c r="B7" i="9"/>
  <c r="D6" i="9"/>
  <c r="C6" i="9"/>
  <c r="B6" i="9"/>
  <c r="D5" i="9"/>
  <c r="C5" i="9"/>
  <c r="B5" i="9"/>
  <c r="Z2" i="9"/>
  <c r="C13" i="9"/>
  <c r="B2" i="9"/>
  <c r="Q92" i="9"/>
  <c r="P92" i="9"/>
  <c r="N92" i="9"/>
  <c r="M92" i="9"/>
  <c r="K92" i="9"/>
  <c r="J92" i="9"/>
  <c r="H92" i="9"/>
  <c r="G92" i="9"/>
  <c r="F92" i="9"/>
  <c r="E92" i="9"/>
  <c r="D92" i="9"/>
  <c r="Q88" i="9"/>
  <c r="P88" i="9"/>
  <c r="N88" i="9"/>
  <c r="M88" i="9"/>
  <c r="K88" i="9"/>
  <c r="J88" i="9"/>
  <c r="H88" i="9"/>
  <c r="G88" i="9"/>
  <c r="F88" i="9"/>
  <c r="E88" i="9"/>
  <c r="D88" i="9"/>
  <c r="Q84" i="9"/>
  <c r="P84" i="9"/>
  <c r="N84" i="9"/>
  <c r="M84" i="9"/>
  <c r="K84" i="9"/>
  <c r="J84" i="9"/>
  <c r="H84" i="9"/>
  <c r="G84" i="9"/>
  <c r="E84" i="9"/>
  <c r="D84" i="9"/>
  <c r="Q80" i="9"/>
  <c r="P80" i="9"/>
  <c r="N80" i="9"/>
  <c r="M80" i="9"/>
  <c r="K80" i="9"/>
  <c r="J80" i="9"/>
  <c r="H80" i="9"/>
  <c r="G80" i="9"/>
  <c r="E80" i="9"/>
  <c r="D80" i="9"/>
  <c r="Q76" i="9"/>
  <c r="P76" i="9"/>
  <c r="N76" i="9"/>
  <c r="M76" i="9"/>
  <c r="K76" i="9"/>
  <c r="J76" i="9"/>
  <c r="H76" i="9"/>
  <c r="G76" i="9"/>
  <c r="E76" i="9"/>
  <c r="D76" i="9"/>
  <c r="Q72" i="9"/>
  <c r="P72" i="9"/>
  <c r="N72" i="9"/>
  <c r="M72" i="9"/>
  <c r="K72" i="9"/>
  <c r="J72" i="9"/>
  <c r="H72" i="9"/>
  <c r="G72" i="9"/>
  <c r="E72" i="9"/>
  <c r="D72" i="9"/>
  <c r="Q68" i="9"/>
  <c r="P68" i="9"/>
  <c r="N68" i="9"/>
  <c r="M68" i="9"/>
  <c r="K68" i="9"/>
  <c r="J68" i="9"/>
  <c r="H68" i="9"/>
  <c r="G68" i="9"/>
  <c r="E68" i="9"/>
  <c r="D68" i="9"/>
  <c r="Q64" i="9"/>
  <c r="P64" i="9"/>
  <c r="N64" i="9"/>
  <c r="M64" i="9"/>
  <c r="K64" i="9"/>
  <c r="J64" i="9"/>
  <c r="H64" i="9"/>
  <c r="G64" i="9"/>
  <c r="E64" i="9"/>
  <c r="D64" i="9"/>
  <c r="Q60" i="9"/>
  <c r="P60" i="9"/>
  <c r="N60" i="9"/>
  <c r="M60" i="9"/>
  <c r="K60" i="9"/>
  <c r="J60" i="9"/>
  <c r="H60" i="9"/>
  <c r="G60" i="9"/>
  <c r="E60" i="9"/>
  <c r="D60" i="9"/>
  <c r="Q56" i="9"/>
  <c r="P56" i="9"/>
  <c r="N56" i="9"/>
  <c r="M56" i="9"/>
  <c r="K56" i="9"/>
  <c r="J56" i="9"/>
  <c r="H56" i="9"/>
  <c r="G56" i="9"/>
  <c r="F56" i="9"/>
  <c r="E56" i="9"/>
  <c r="D56" i="9"/>
  <c r="Q52" i="9"/>
  <c r="P52" i="9"/>
  <c r="N52" i="9"/>
  <c r="M52" i="9"/>
  <c r="K52" i="9"/>
  <c r="J52" i="9"/>
  <c r="H52" i="9"/>
  <c r="G52" i="9"/>
  <c r="E52" i="9"/>
  <c r="D52" i="9"/>
  <c r="Q48" i="9"/>
  <c r="P48" i="9"/>
  <c r="N48" i="9"/>
  <c r="M48" i="9"/>
  <c r="K48" i="9"/>
  <c r="J48" i="9"/>
  <c r="H48" i="9"/>
  <c r="G48" i="9"/>
  <c r="E48" i="9"/>
  <c r="D48" i="9"/>
  <c r="Q44" i="9"/>
  <c r="P44" i="9"/>
  <c r="N44" i="9"/>
  <c r="M44" i="9"/>
  <c r="K44" i="9"/>
  <c r="J44" i="9"/>
  <c r="H44" i="9"/>
  <c r="G44" i="9"/>
  <c r="E44" i="9"/>
  <c r="D44" i="9"/>
  <c r="Q40" i="9"/>
  <c r="P40" i="9"/>
  <c r="N40" i="9"/>
  <c r="M40" i="9"/>
  <c r="K40" i="9"/>
  <c r="J40" i="9"/>
  <c r="H40" i="9"/>
  <c r="G40" i="9"/>
  <c r="E40" i="9"/>
  <c r="D40" i="9"/>
  <c r="Q36" i="9"/>
  <c r="P36" i="9"/>
  <c r="N36" i="9"/>
  <c r="M36" i="9"/>
  <c r="K36" i="9"/>
  <c r="J36" i="9"/>
  <c r="H36" i="9"/>
  <c r="G36" i="9"/>
  <c r="E36" i="9"/>
  <c r="D36" i="9"/>
  <c r="Q32" i="9"/>
  <c r="P32" i="9"/>
  <c r="N32" i="9"/>
  <c r="M32" i="9"/>
  <c r="K32" i="9"/>
  <c r="J32" i="9"/>
  <c r="H32" i="9"/>
  <c r="G32" i="9"/>
  <c r="E32" i="9"/>
  <c r="D32" i="9"/>
  <c r="Q28" i="9"/>
  <c r="P28" i="9"/>
  <c r="N28" i="9"/>
  <c r="M28" i="9"/>
  <c r="K28" i="9"/>
  <c r="J28" i="9"/>
  <c r="H28" i="9"/>
  <c r="G28" i="9"/>
  <c r="F28" i="9"/>
  <c r="E28" i="9"/>
  <c r="D28" i="9"/>
  <c r="Q24" i="9"/>
  <c r="P24" i="9"/>
  <c r="N24" i="9"/>
  <c r="M24" i="9"/>
  <c r="K24" i="9"/>
  <c r="J24" i="9"/>
  <c r="H24" i="9"/>
  <c r="G24" i="9"/>
  <c r="E24" i="9"/>
  <c r="D24" i="9"/>
  <c r="Q20" i="9"/>
  <c r="P20" i="9"/>
  <c r="N20" i="9"/>
  <c r="M20" i="9"/>
  <c r="K20" i="9"/>
  <c r="J20" i="9"/>
  <c r="H20" i="9"/>
  <c r="G20" i="9"/>
  <c r="E20" i="9"/>
  <c r="D20" i="9"/>
  <c r="Q16" i="9"/>
  <c r="P16" i="9"/>
  <c r="N16" i="9"/>
  <c r="M16" i="9"/>
  <c r="K16" i="9"/>
  <c r="J16" i="9"/>
  <c r="H16" i="9"/>
  <c r="G16" i="9"/>
  <c r="E16" i="9"/>
  <c r="D16" i="9"/>
  <c r="R12" i="9"/>
  <c r="Q12" i="9"/>
  <c r="P12" i="9"/>
  <c r="O12" i="9"/>
  <c r="N12" i="9"/>
  <c r="M12" i="9"/>
  <c r="K12" i="9"/>
  <c r="J12" i="9"/>
  <c r="H12" i="9"/>
  <c r="G12" i="9"/>
  <c r="E12" i="9"/>
  <c r="D12" i="9"/>
  <c r="L92" i="9" l="1"/>
  <c r="F84" i="9"/>
  <c r="L84" i="9"/>
  <c r="F72" i="9"/>
  <c r="O72" i="9"/>
  <c r="O64" i="9"/>
  <c r="F64" i="9"/>
  <c r="R64" i="9"/>
  <c r="L56" i="9"/>
  <c r="R56" i="9"/>
  <c r="F52" i="9"/>
  <c r="O52" i="9"/>
  <c r="I48" i="9"/>
  <c r="L48" i="9"/>
  <c r="M16" i="33"/>
  <c r="K51" i="33"/>
  <c r="L51" i="28"/>
  <c r="L53" i="27"/>
  <c r="L21" i="27"/>
  <c r="L16" i="27" s="1"/>
  <c r="L51" i="27" s="1"/>
  <c r="L54" i="27"/>
  <c r="M16" i="27"/>
  <c r="K51" i="27"/>
  <c r="M16" i="26"/>
  <c r="K51" i="26"/>
  <c r="L52" i="26"/>
  <c r="K51" i="25"/>
  <c r="M16" i="25"/>
  <c r="L51" i="24"/>
  <c r="L53" i="24"/>
  <c r="K51" i="24"/>
  <c r="M16" i="24"/>
  <c r="M16" i="23"/>
  <c r="K51" i="23"/>
  <c r="L53" i="23"/>
  <c r="L16" i="22"/>
  <c r="L51" i="22" s="1"/>
  <c r="K53" i="22"/>
  <c r="K51" i="22"/>
  <c r="M16" i="22"/>
  <c r="I24" i="9"/>
  <c r="L16" i="9"/>
  <c r="O40" i="9"/>
  <c r="F40" i="9"/>
  <c r="I36" i="9"/>
  <c r="I32" i="9"/>
  <c r="F32" i="9"/>
  <c r="L53" i="21"/>
  <c r="L52" i="21"/>
  <c r="L21" i="21"/>
  <c r="L16" i="21" s="1"/>
  <c r="L51" i="21" s="1"/>
  <c r="L51" i="20"/>
  <c r="K51" i="20"/>
  <c r="M16" i="20"/>
  <c r="L53" i="19"/>
  <c r="L17" i="19"/>
  <c r="L16" i="19" s="1"/>
  <c r="L51" i="19" s="1"/>
  <c r="K16" i="19"/>
  <c r="K51" i="18"/>
  <c r="M16" i="18"/>
  <c r="L53" i="18"/>
  <c r="L52" i="18"/>
  <c r="F20" i="9"/>
  <c r="R20" i="9"/>
  <c r="O16" i="9"/>
  <c r="L54" i="17"/>
  <c r="J51" i="17"/>
  <c r="F51" i="17"/>
  <c r="K17" i="17"/>
  <c r="K16" i="17" s="1"/>
  <c r="L23" i="17"/>
  <c r="L21" i="17" s="1"/>
  <c r="L16" i="17" s="1"/>
  <c r="F34" i="17"/>
  <c r="L41" i="17"/>
  <c r="L39" i="17" s="1"/>
  <c r="M43" i="17"/>
  <c r="J52" i="17"/>
  <c r="M17" i="17"/>
  <c r="L30" i="17"/>
  <c r="L29" i="17" s="1"/>
  <c r="M35" i="17"/>
  <c r="D52" i="17"/>
  <c r="L26" i="17"/>
  <c r="L25" i="17" s="1"/>
  <c r="L21" i="16"/>
  <c r="L39" i="16"/>
  <c r="L53" i="16" s="1"/>
  <c r="K52" i="16"/>
  <c r="L34" i="16"/>
  <c r="L52" i="16"/>
  <c r="L54" i="16"/>
  <c r="K53" i="16"/>
  <c r="K21" i="16"/>
  <c r="K16" i="16" s="1"/>
  <c r="F34" i="16"/>
  <c r="F51" i="16" s="1"/>
  <c r="L41" i="16"/>
  <c r="M43" i="16"/>
  <c r="J52" i="16"/>
  <c r="L17" i="16"/>
  <c r="L16" i="16" s="1"/>
  <c r="L51" i="16" s="1"/>
  <c r="M17" i="16"/>
  <c r="L30" i="16"/>
  <c r="L29" i="16" s="1"/>
  <c r="H34" i="16"/>
  <c r="H51" i="16" s="1"/>
  <c r="M35" i="16"/>
  <c r="D52" i="16"/>
  <c r="K34" i="15"/>
  <c r="M34" i="15" s="1"/>
  <c r="K54" i="15"/>
  <c r="H51" i="15"/>
  <c r="L52" i="15"/>
  <c r="L39" i="15"/>
  <c r="L34" i="15" s="1"/>
  <c r="K17" i="15"/>
  <c r="K16" i="15" s="1"/>
  <c r="L41" i="15"/>
  <c r="M43" i="15"/>
  <c r="J52" i="15"/>
  <c r="L19" i="15"/>
  <c r="M39" i="15"/>
  <c r="K52" i="15"/>
  <c r="L23" i="15"/>
  <c r="L21" i="15" s="1"/>
  <c r="M17" i="15"/>
  <c r="L30" i="15"/>
  <c r="L29" i="15" s="1"/>
  <c r="H34" i="15"/>
  <c r="M35" i="15"/>
  <c r="D52" i="15"/>
  <c r="L20" i="15"/>
  <c r="L54" i="15" s="1"/>
  <c r="L53" i="14"/>
  <c r="J51" i="14"/>
  <c r="L21" i="14"/>
  <c r="L39" i="14"/>
  <c r="L34" i="14" s="1"/>
  <c r="K51" i="14"/>
  <c r="M16" i="14"/>
  <c r="L54" i="14"/>
  <c r="F51" i="14"/>
  <c r="F34" i="14"/>
  <c r="M43" i="14"/>
  <c r="J52" i="14"/>
  <c r="L17" i="14"/>
  <c r="K52" i="14"/>
  <c r="M17" i="14"/>
  <c r="L30" i="14"/>
  <c r="L29" i="14" s="1"/>
  <c r="H34" i="14"/>
  <c r="H51" i="14" s="1"/>
  <c r="M35" i="14"/>
  <c r="D52" i="14"/>
  <c r="L26" i="14"/>
  <c r="L25" i="14" s="1"/>
  <c r="L28" i="14"/>
  <c r="I16" i="9"/>
  <c r="I88" i="9"/>
  <c r="R92" i="9"/>
  <c r="I20" i="9"/>
  <c r="I80" i="9"/>
  <c r="L28" i="9"/>
  <c r="L60" i="9"/>
  <c r="O24" i="9"/>
  <c r="I92" i="9"/>
  <c r="L40" i="9"/>
  <c r="L72" i="9"/>
  <c r="R24" i="9"/>
  <c r="R76" i="9"/>
  <c r="I52" i="9"/>
  <c r="I72" i="9"/>
  <c r="L20" i="9"/>
  <c r="L52" i="9"/>
  <c r="O56" i="9"/>
  <c r="O76" i="9"/>
  <c r="R88" i="9"/>
  <c r="I64" i="9"/>
  <c r="I84" i="9"/>
  <c r="L32" i="9"/>
  <c r="L64" i="9"/>
  <c r="O28" i="9"/>
  <c r="R16" i="9"/>
  <c r="R36" i="9"/>
  <c r="L12" i="9"/>
  <c r="L44" i="9"/>
  <c r="O48" i="9"/>
  <c r="R28" i="9"/>
  <c r="R80" i="9"/>
  <c r="I56" i="9"/>
  <c r="I76" i="9"/>
  <c r="L24" i="9"/>
  <c r="O20" i="9"/>
  <c r="O60" i="9"/>
  <c r="O88" i="9"/>
  <c r="R40" i="9"/>
  <c r="R60" i="9"/>
  <c r="R68" i="9"/>
  <c r="I12" i="9"/>
  <c r="F12" i="9"/>
  <c r="F11" i="9" s="1"/>
  <c r="F100" i="9" s="1"/>
  <c r="D101" i="9"/>
  <c r="D96" i="9"/>
  <c r="N11" i="9"/>
  <c r="N100" i="9" s="1"/>
  <c r="Q11" i="9"/>
  <c r="Q100" i="9" s="1"/>
  <c r="E11" i="9"/>
  <c r="E100" i="9" s="1"/>
  <c r="M11" i="9"/>
  <c r="M100" i="9" s="1"/>
  <c r="K11" i="9"/>
  <c r="K100" i="9" s="1"/>
  <c r="D11" i="9"/>
  <c r="J11" i="9"/>
  <c r="J100" i="9" s="1"/>
  <c r="G11" i="9"/>
  <c r="G100" i="9" s="1"/>
  <c r="H11" i="9"/>
  <c r="H100" i="9" s="1"/>
  <c r="P11" i="9"/>
  <c r="P100" i="9" s="1"/>
  <c r="H29" i="4"/>
  <c r="G29" i="4"/>
  <c r="F29" i="4"/>
  <c r="E29" i="4"/>
  <c r="J115" i="5"/>
  <c r="I115" i="5"/>
  <c r="H115" i="5"/>
  <c r="G115" i="5"/>
  <c r="E115" i="5"/>
  <c r="D115" i="5"/>
  <c r="D113" i="5"/>
  <c r="E105" i="5"/>
  <c r="E114" i="5" s="1"/>
  <c r="E113" i="5"/>
  <c r="D117" i="5"/>
  <c r="E117" i="5" s="1"/>
  <c r="J114" i="5"/>
  <c r="I114" i="5"/>
  <c r="H114" i="5"/>
  <c r="G114" i="5"/>
  <c r="F114" i="5"/>
  <c r="D114" i="5"/>
  <c r="K114" i="5"/>
  <c r="M114" i="5" s="1"/>
  <c r="C114" i="5"/>
  <c r="B114" i="5"/>
  <c r="C117" i="5"/>
  <c r="B117" i="5"/>
  <c r="M16" i="19" l="1"/>
  <c r="K51" i="19"/>
  <c r="R11" i="9"/>
  <c r="R100" i="9" s="1"/>
  <c r="I11" i="9"/>
  <c r="L11" i="9"/>
  <c r="L100" i="9" s="1"/>
  <c r="O11" i="9"/>
  <c r="O100" i="9" s="1"/>
  <c r="L34" i="17"/>
  <c r="L51" i="17" s="1"/>
  <c r="L53" i="17"/>
  <c r="K51" i="17"/>
  <c r="M16" i="17"/>
  <c r="L52" i="17"/>
  <c r="K51" i="16"/>
  <c r="M16" i="16"/>
  <c r="L17" i="15"/>
  <c r="L16" i="15" s="1"/>
  <c r="L51" i="15" s="1"/>
  <c r="L53" i="15"/>
  <c r="M16" i="15"/>
  <c r="K51" i="15"/>
  <c r="L52" i="14"/>
  <c r="L16" i="14"/>
  <c r="L51" i="14" s="1"/>
  <c r="J112" i="5"/>
  <c r="P106" i="9"/>
  <c r="H112" i="5"/>
  <c r="J106" i="9"/>
  <c r="N106" i="9"/>
  <c r="I111" i="5"/>
  <c r="Q106" i="9"/>
  <c r="J111" i="5"/>
  <c r="G112" i="5"/>
  <c r="G106" i="9"/>
  <c r="K106" i="9"/>
  <c r="H111" i="5"/>
  <c r="H106" i="9"/>
  <c r="G111" i="5"/>
  <c r="I112" i="5"/>
  <c r="M106" i="9"/>
  <c r="F111" i="5"/>
  <c r="E106" i="9"/>
  <c r="D100" i="9"/>
  <c r="L114" i="5"/>
  <c r="I113" i="5" l="1"/>
  <c r="I117" i="5"/>
  <c r="H117" i="5"/>
  <c r="H113" i="5"/>
  <c r="D106" i="9"/>
  <c r="F112" i="5"/>
  <c r="G117" i="5"/>
  <c r="G113" i="5"/>
  <c r="J117" i="5"/>
  <c r="J113" i="5"/>
  <c r="C100" i="5"/>
  <c r="B100" i="5"/>
  <c r="K116" i="5"/>
  <c r="M116" i="5" s="1"/>
  <c r="C116" i="5"/>
  <c r="B116" i="5"/>
  <c r="C115" i="5"/>
  <c r="B115" i="5"/>
  <c r="C113" i="5"/>
  <c r="B113" i="5"/>
  <c r="C112" i="5"/>
  <c r="B112" i="5"/>
  <c r="K111" i="5"/>
  <c r="M111" i="5" s="1"/>
  <c r="C111" i="5"/>
  <c r="B111" i="5"/>
  <c r="F117" i="5" l="1"/>
  <c r="F113" i="5"/>
  <c r="K112" i="5"/>
  <c r="M112" i="5"/>
  <c r="K113" i="5"/>
  <c r="K117" i="5"/>
  <c r="M117" i="5" s="1"/>
  <c r="L116" i="5"/>
  <c r="L112" i="5"/>
  <c r="L117" i="5" s="1"/>
  <c r="L111" i="5"/>
  <c r="C109" i="5" l="1"/>
  <c r="B109" i="5"/>
  <c r="C106" i="5"/>
  <c r="B106" i="5"/>
  <c r="M95" i="5"/>
  <c r="M94" i="5"/>
  <c r="M93" i="5"/>
  <c r="M91" i="5"/>
  <c r="M90" i="5"/>
  <c r="M89" i="5"/>
  <c r="M87" i="5"/>
  <c r="M86" i="5"/>
  <c r="M85" i="5"/>
  <c r="M83" i="5"/>
  <c r="M82" i="5"/>
  <c r="M81" i="5"/>
  <c r="M79" i="5"/>
  <c r="M78" i="5"/>
  <c r="M77" i="5"/>
  <c r="M75" i="5"/>
  <c r="M74" i="5"/>
  <c r="M73" i="5"/>
  <c r="M71" i="5"/>
  <c r="M70" i="5"/>
  <c r="M69" i="5"/>
  <c r="M67" i="5"/>
  <c r="M66" i="5"/>
  <c r="M65" i="5"/>
  <c r="M63" i="5"/>
  <c r="M62" i="5"/>
  <c r="M61" i="5"/>
  <c r="M59" i="5"/>
  <c r="M58" i="5"/>
  <c r="M57" i="5"/>
  <c r="M55" i="5"/>
  <c r="M54" i="5"/>
  <c r="M53" i="5"/>
  <c r="M51" i="5"/>
  <c r="M50" i="5"/>
  <c r="M49" i="5"/>
  <c r="M47" i="5"/>
  <c r="M46" i="5"/>
  <c r="M45" i="5"/>
  <c r="M43" i="5"/>
  <c r="M42" i="5"/>
  <c r="M41" i="5"/>
  <c r="M39" i="5"/>
  <c r="M38" i="5"/>
  <c r="M37" i="5"/>
  <c r="M35" i="5"/>
  <c r="M34" i="5"/>
  <c r="M33" i="5"/>
  <c r="M31" i="5"/>
  <c r="M30" i="5"/>
  <c r="M29" i="5"/>
  <c r="M27" i="5"/>
  <c r="M26" i="5"/>
  <c r="M25" i="5"/>
  <c r="M23" i="5"/>
  <c r="M22" i="5"/>
  <c r="M21" i="5"/>
  <c r="M19" i="5"/>
  <c r="M18" i="5"/>
  <c r="M17" i="5"/>
  <c r="K105" i="5"/>
  <c r="M105" i="5" s="1"/>
  <c r="C108" i="5"/>
  <c r="B108" i="5"/>
  <c r="J99" i="5"/>
  <c r="I99" i="5"/>
  <c r="H99" i="5"/>
  <c r="F99" i="5"/>
  <c r="E99" i="5"/>
  <c r="J98" i="5"/>
  <c r="J96" i="5" s="1"/>
  <c r="I98" i="5"/>
  <c r="H98" i="5"/>
  <c r="G98" i="5"/>
  <c r="F98" i="5"/>
  <c r="E98" i="5"/>
  <c r="J97" i="5"/>
  <c r="I97" i="5"/>
  <c r="H97" i="5"/>
  <c r="G97" i="5"/>
  <c r="F97" i="5"/>
  <c r="D99" i="5"/>
  <c r="M99" i="5" s="1"/>
  <c r="D98" i="5"/>
  <c r="M98" i="5" s="1"/>
  <c r="J15" i="5"/>
  <c r="I15" i="5"/>
  <c r="H15" i="5"/>
  <c r="G15" i="5"/>
  <c r="F15" i="5"/>
  <c r="J13" i="5"/>
  <c r="I13" i="5"/>
  <c r="H13" i="5"/>
  <c r="G13" i="5"/>
  <c r="F13" i="5"/>
  <c r="D15" i="5"/>
  <c r="M15" i="5" s="1"/>
  <c r="B105" i="5"/>
  <c r="C105" i="5"/>
  <c r="C104" i="5"/>
  <c r="C103" i="5"/>
  <c r="C102" i="5"/>
  <c r="C101" i="5"/>
  <c r="B101" i="5"/>
  <c r="C99" i="5"/>
  <c r="C98" i="5"/>
  <c r="C97" i="5"/>
  <c r="C96" i="5"/>
  <c r="B96" i="5"/>
  <c r="K95" i="5"/>
  <c r="L95" i="5" s="1"/>
  <c r="C95" i="5"/>
  <c r="K94" i="5"/>
  <c r="L94" i="5" s="1"/>
  <c r="C94" i="5"/>
  <c r="K93" i="5"/>
  <c r="C93" i="5"/>
  <c r="J92" i="5"/>
  <c r="I92" i="5"/>
  <c r="H92" i="5"/>
  <c r="G92" i="5"/>
  <c r="F92" i="5"/>
  <c r="E92" i="5"/>
  <c r="D92" i="5"/>
  <c r="M92" i="5" s="1"/>
  <c r="F96" i="5" l="1"/>
  <c r="L105" i="5"/>
  <c r="H96" i="5"/>
  <c r="K97" i="5"/>
  <c r="I96" i="5"/>
  <c r="K98" i="5"/>
  <c r="L98" i="5" s="1"/>
  <c r="K92" i="5"/>
  <c r="L93" i="5"/>
  <c r="L92" i="5" s="1"/>
  <c r="K91" i="5"/>
  <c r="L91" i="5" s="1"/>
  <c r="C91" i="5"/>
  <c r="K90" i="5"/>
  <c r="L90" i="5" s="1"/>
  <c r="C90" i="5"/>
  <c r="K89" i="5"/>
  <c r="C89" i="5"/>
  <c r="J88" i="5"/>
  <c r="I88" i="5"/>
  <c r="H88" i="5"/>
  <c r="G88" i="5"/>
  <c r="F88" i="5"/>
  <c r="E88" i="5"/>
  <c r="D88" i="5"/>
  <c r="M88" i="5" s="1"/>
  <c r="K87" i="5"/>
  <c r="L87" i="5" s="1"/>
  <c r="C87" i="5"/>
  <c r="K86" i="5"/>
  <c r="L86" i="5" s="1"/>
  <c r="C86" i="5"/>
  <c r="K85" i="5"/>
  <c r="L85" i="5" s="1"/>
  <c r="C85" i="5"/>
  <c r="J84" i="5"/>
  <c r="I84" i="5"/>
  <c r="H84" i="5"/>
  <c r="G84" i="5"/>
  <c r="F84" i="5"/>
  <c r="E84" i="5"/>
  <c r="D84" i="5"/>
  <c r="M84" i="5" s="1"/>
  <c r="K83" i="5"/>
  <c r="L83" i="5" s="1"/>
  <c r="C83" i="5"/>
  <c r="K82" i="5"/>
  <c r="L82" i="5" s="1"/>
  <c r="C82" i="5"/>
  <c r="K81" i="5"/>
  <c r="L81" i="5" s="1"/>
  <c r="C81" i="5"/>
  <c r="J80" i="5"/>
  <c r="I80" i="5"/>
  <c r="H80" i="5"/>
  <c r="G80" i="5"/>
  <c r="F80" i="5"/>
  <c r="E80" i="5"/>
  <c r="D80" i="5"/>
  <c r="M80" i="5" s="1"/>
  <c r="K79" i="5"/>
  <c r="L79" i="5" s="1"/>
  <c r="C79" i="5"/>
  <c r="K78" i="5"/>
  <c r="C78" i="5"/>
  <c r="K77" i="5"/>
  <c r="L77" i="5" s="1"/>
  <c r="C77" i="5"/>
  <c r="J76" i="5"/>
  <c r="I76" i="5"/>
  <c r="H76" i="5"/>
  <c r="G76" i="5"/>
  <c r="F76" i="5"/>
  <c r="E76" i="5"/>
  <c r="D76" i="5"/>
  <c r="M76" i="5" s="1"/>
  <c r="K75" i="5"/>
  <c r="L75" i="5" s="1"/>
  <c r="C75" i="5"/>
  <c r="K74" i="5"/>
  <c r="C74" i="5"/>
  <c r="K73" i="5"/>
  <c r="L73" i="5" s="1"/>
  <c r="C73" i="5"/>
  <c r="J72" i="5"/>
  <c r="I72" i="5"/>
  <c r="H72" i="5"/>
  <c r="G72" i="5"/>
  <c r="F72" i="5"/>
  <c r="E72" i="5"/>
  <c r="D72" i="5"/>
  <c r="M72" i="5" s="1"/>
  <c r="K71" i="5"/>
  <c r="L71" i="5" s="1"/>
  <c r="C71" i="5"/>
  <c r="K70" i="5"/>
  <c r="L70" i="5" s="1"/>
  <c r="C70" i="5"/>
  <c r="K69" i="5"/>
  <c r="L69" i="5" s="1"/>
  <c r="C69" i="5"/>
  <c r="J68" i="5"/>
  <c r="I68" i="5"/>
  <c r="H68" i="5"/>
  <c r="G68" i="5"/>
  <c r="F68" i="5"/>
  <c r="E68" i="5"/>
  <c r="D68" i="5"/>
  <c r="M68" i="5" s="1"/>
  <c r="K67" i="5"/>
  <c r="L67" i="5" s="1"/>
  <c r="C67" i="5"/>
  <c r="K66" i="5"/>
  <c r="L66" i="5" s="1"/>
  <c r="C66" i="5"/>
  <c r="K65" i="5"/>
  <c r="C65" i="5"/>
  <c r="J64" i="5"/>
  <c r="I64" i="5"/>
  <c r="H64" i="5"/>
  <c r="G64" i="5"/>
  <c r="F64" i="5"/>
  <c r="E64" i="5"/>
  <c r="D64" i="5"/>
  <c r="M64" i="5" s="1"/>
  <c r="K63" i="5"/>
  <c r="L63" i="5" s="1"/>
  <c r="C63" i="5"/>
  <c r="K62" i="5"/>
  <c r="L62" i="5" s="1"/>
  <c r="C62" i="5"/>
  <c r="K61" i="5"/>
  <c r="L61" i="5" s="1"/>
  <c r="C61" i="5"/>
  <c r="J60" i="5"/>
  <c r="I60" i="5"/>
  <c r="H60" i="5"/>
  <c r="G60" i="5"/>
  <c r="F60" i="5"/>
  <c r="E60" i="5"/>
  <c r="D60" i="5"/>
  <c r="M60" i="5" s="1"/>
  <c r="K59" i="5"/>
  <c r="L59" i="5" s="1"/>
  <c r="C59" i="5"/>
  <c r="K58" i="5"/>
  <c r="L58" i="5" s="1"/>
  <c r="C58" i="5"/>
  <c r="K57" i="5"/>
  <c r="L57" i="5" s="1"/>
  <c r="C57" i="5"/>
  <c r="J56" i="5"/>
  <c r="I56" i="5"/>
  <c r="H56" i="5"/>
  <c r="G56" i="5"/>
  <c r="F56" i="5"/>
  <c r="E56" i="5"/>
  <c r="D56" i="5"/>
  <c r="M56" i="5" s="1"/>
  <c r="K55" i="5"/>
  <c r="L55" i="5" s="1"/>
  <c r="C55" i="5"/>
  <c r="K54" i="5"/>
  <c r="L54" i="5" s="1"/>
  <c r="C54" i="5"/>
  <c r="K53" i="5"/>
  <c r="L53" i="5" s="1"/>
  <c r="C53" i="5"/>
  <c r="J52" i="5"/>
  <c r="I52" i="5"/>
  <c r="H52" i="5"/>
  <c r="G52" i="5"/>
  <c r="F52" i="5"/>
  <c r="E52" i="5"/>
  <c r="D52" i="5"/>
  <c r="M52" i="5" s="1"/>
  <c r="K51" i="5"/>
  <c r="L51" i="5" s="1"/>
  <c r="C51" i="5"/>
  <c r="K50" i="5"/>
  <c r="L50" i="5" s="1"/>
  <c r="C50" i="5"/>
  <c r="K49" i="5"/>
  <c r="L49" i="5" s="1"/>
  <c r="C49" i="5"/>
  <c r="J48" i="5"/>
  <c r="I48" i="5"/>
  <c r="H48" i="5"/>
  <c r="G48" i="5"/>
  <c r="F48" i="5"/>
  <c r="E48" i="5"/>
  <c r="D48" i="5"/>
  <c r="M48" i="5" s="1"/>
  <c r="K47" i="5"/>
  <c r="L47" i="5" s="1"/>
  <c r="C47" i="5"/>
  <c r="K46" i="5"/>
  <c r="L46" i="5" s="1"/>
  <c r="C46" i="5"/>
  <c r="K45" i="5"/>
  <c r="L45" i="5" s="1"/>
  <c r="C45" i="5"/>
  <c r="J44" i="5"/>
  <c r="I44" i="5"/>
  <c r="H44" i="5"/>
  <c r="G44" i="5"/>
  <c r="F44" i="5"/>
  <c r="E44" i="5"/>
  <c r="D44" i="5"/>
  <c r="M44" i="5" s="1"/>
  <c r="K43" i="5"/>
  <c r="L43" i="5" s="1"/>
  <c r="C43" i="5"/>
  <c r="K42" i="5"/>
  <c r="L42" i="5" s="1"/>
  <c r="C42" i="5"/>
  <c r="K41" i="5"/>
  <c r="L41" i="5" s="1"/>
  <c r="C41" i="5"/>
  <c r="J40" i="5"/>
  <c r="I40" i="5"/>
  <c r="H40" i="5"/>
  <c r="G40" i="5"/>
  <c r="F40" i="5"/>
  <c r="E40" i="5"/>
  <c r="D40" i="5"/>
  <c r="M40" i="5" s="1"/>
  <c r="K39" i="5"/>
  <c r="L39" i="5" s="1"/>
  <c r="C39" i="5"/>
  <c r="K38" i="5"/>
  <c r="L38" i="5" s="1"/>
  <c r="C38" i="5"/>
  <c r="K37" i="5"/>
  <c r="L37" i="5" s="1"/>
  <c r="C37" i="5"/>
  <c r="J36" i="5"/>
  <c r="I36" i="5"/>
  <c r="H36" i="5"/>
  <c r="G36" i="5"/>
  <c r="F36" i="5"/>
  <c r="E36" i="5"/>
  <c r="D36" i="5"/>
  <c r="M36" i="5" s="1"/>
  <c r="K35" i="5"/>
  <c r="L35" i="5" s="1"/>
  <c r="C35" i="5"/>
  <c r="K34" i="5"/>
  <c r="L34" i="5" s="1"/>
  <c r="C34" i="5"/>
  <c r="K33" i="5"/>
  <c r="L33" i="5" s="1"/>
  <c r="C33" i="5"/>
  <c r="J32" i="5"/>
  <c r="I32" i="5"/>
  <c r="H32" i="5"/>
  <c r="G32" i="5"/>
  <c r="F32" i="5"/>
  <c r="E32" i="5"/>
  <c r="D32" i="5"/>
  <c r="M32" i="5" s="1"/>
  <c r="K31" i="5"/>
  <c r="L31" i="5" s="1"/>
  <c r="C31" i="5"/>
  <c r="K30" i="5"/>
  <c r="L30" i="5" s="1"/>
  <c r="C30" i="5"/>
  <c r="K29" i="5"/>
  <c r="L29" i="5" s="1"/>
  <c r="C29" i="5"/>
  <c r="J28" i="5"/>
  <c r="I28" i="5"/>
  <c r="H28" i="5"/>
  <c r="G28" i="5"/>
  <c r="F28" i="5"/>
  <c r="E28" i="5"/>
  <c r="D28" i="5"/>
  <c r="M28" i="5" s="1"/>
  <c r="K27" i="5"/>
  <c r="L27" i="5" s="1"/>
  <c r="C27" i="5"/>
  <c r="K26" i="5"/>
  <c r="L26" i="5" s="1"/>
  <c r="C26" i="5"/>
  <c r="K25" i="5"/>
  <c r="L25" i="5" s="1"/>
  <c r="C25" i="5"/>
  <c r="J24" i="5"/>
  <c r="I24" i="5"/>
  <c r="H24" i="5"/>
  <c r="G24" i="5"/>
  <c r="F24" i="5"/>
  <c r="E24" i="5"/>
  <c r="D24" i="5"/>
  <c r="M24" i="5" s="1"/>
  <c r="K23" i="5"/>
  <c r="L23" i="5" s="1"/>
  <c r="C23" i="5"/>
  <c r="K22" i="5"/>
  <c r="L22" i="5" s="1"/>
  <c r="C22" i="5"/>
  <c r="K21" i="5"/>
  <c r="L21" i="5" s="1"/>
  <c r="C21" i="5"/>
  <c r="J20" i="5"/>
  <c r="I20" i="5"/>
  <c r="H20" i="5"/>
  <c r="G20" i="5"/>
  <c r="F20" i="5"/>
  <c r="E20" i="5"/>
  <c r="D20" i="5"/>
  <c r="M20" i="5" s="1"/>
  <c r="K19" i="5"/>
  <c r="L19" i="5" s="1"/>
  <c r="C19" i="5"/>
  <c r="K18" i="5"/>
  <c r="L18" i="5" s="1"/>
  <c r="C18" i="5"/>
  <c r="K17" i="5"/>
  <c r="L17" i="5" s="1"/>
  <c r="C17" i="5"/>
  <c r="J16" i="5"/>
  <c r="I16" i="5"/>
  <c r="H16" i="5"/>
  <c r="G16" i="5"/>
  <c r="F16" i="5"/>
  <c r="E16" i="5"/>
  <c r="D16" i="5"/>
  <c r="M16" i="5" s="1"/>
  <c r="C15" i="5"/>
  <c r="C14" i="5"/>
  <c r="C13" i="5"/>
  <c r="C12" i="5"/>
  <c r="C12" i="9" s="1"/>
  <c r="K15" i="5"/>
  <c r="K13" i="5"/>
  <c r="C11" i="5"/>
  <c r="B11" i="5"/>
  <c r="M10" i="5"/>
  <c r="L10" i="5"/>
  <c r="K10" i="5"/>
  <c r="J10" i="5"/>
  <c r="I10" i="5"/>
  <c r="H10" i="5"/>
  <c r="G10" i="5"/>
  <c r="F10" i="5"/>
  <c r="E10" i="5"/>
  <c r="D10" i="5"/>
  <c r="C10" i="5"/>
  <c r="B10" i="5"/>
  <c r="D8" i="5"/>
  <c r="C8" i="5"/>
  <c r="B8" i="5"/>
  <c r="D7" i="5"/>
  <c r="C7" i="5"/>
  <c r="B7" i="5"/>
  <c r="D6" i="5"/>
  <c r="C6" i="5"/>
  <c r="B6" i="5"/>
  <c r="D5" i="5"/>
  <c r="C5" i="5"/>
  <c r="B5" i="5"/>
  <c r="M4" i="5"/>
  <c r="L4" i="5"/>
  <c r="K4" i="5"/>
  <c r="J4" i="5"/>
  <c r="I4" i="5"/>
  <c r="H4" i="5"/>
  <c r="G4" i="5"/>
  <c r="F4" i="5"/>
  <c r="E4" i="5"/>
  <c r="D4" i="5"/>
  <c r="C4" i="5"/>
  <c r="B4" i="5"/>
  <c r="L2" i="5"/>
  <c r="K2" i="5"/>
  <c r="J2" i="5"/>
  <c r="I2" i="5"/>
  <c r="H2" i="5"/>
  <c r="G2" i="5"/>
  <c r="F2" i="5"/>
  <c r="E2" i="5"/>
  <c r="D2" i="5"/>
  <c r="C2" i="5"/>
  <c r="B2" i="5"/>
  <c r="K76" i="5" l="1"/>
  <c r="K64" i="5"/>
  <c r="K72" i="5"/>
  <c r="L84" i="5"/>
  <c r="L56" i="5"/>
  <c r="L24" i="5"/>
  <c r="K52" i="5"/>
  <c r="L74" i="5"/>
  <c r="L72" i="5" s="1"/>
  <c r="K56" i="5"/>
  <c r="L78" i="5"/>
  <c r="L76" i="5" s="1"/>
  <c r="K88" i="5"/>
  <c r="L48" i="5"/>
  <c r="L52" i="5"/>
  <c r="K20" i="5"/>
  <c r="L20" i="5"/>
  <c r="K48" i="5"/>
  <c r="K80" i="5"/>
  <c r="L89" i="5"/>
  <c r="L88" i="5" s="1"/>
  <c r="K84" i="5"/>
  <c r="L80" i="5"/>
  <c r="L68" i="5"/>
  <c r="K68" i="5"/>
  <c r="L65" i="5"/>
  <c r="L64" i="5" s="1"/>
  <c r="L60" i="5"/>
  <c r="K60" i="5"/>
  <c r="L44" i="5"/>
  <c r="K44" i="5"/>
  <c r="L40" i="5"/>
  <c r="K40" i="5"/>
  <c r="L36" i="5"/>
  <c r="K36" i="5"/>
  <c r="L32" i="5"/>
  <c r="K32" i="5"/>
  <c r="L28" i="5"/>
  <c r="K28" i="5"/>
  <c r="K24" i="5"/>
  <c r="L16" i="5"/>
  <c r="K16" i="5"/>
  <c r="M29" i="8" l="1"/>
  <c r="K29" i="8"/>
  <c r="L29" i="8" s="1"/>
  <c r="M28" i="8"/>
  <c r="K28" i="8"/>
  <c r="L28" i="8" s="1"/>
  <c r="M27" i="8"/>
  <c r="K27" i="8"/>
  <c r="L27" i="8" s="1"/>
  <c r="M26" i="8"/>
  <c r="K26" i="8"/>
  <c r="L26" i="8" s="1"/>
  <c r="M25" i="8"/>
  <c r="K25" i="8"/>
  <c r="L25" i="8" s="1"/>
  <c r="J24" i="8"/>
  <c r="J104" i="5" s="1"/>
  <c r="R104" i="9" s="1"/>
  <c r="I24" i="8"/>
  <c r="I104" i="5" s="1"/>
  <c r="O104" i="9" s="1"/>
  <c r="H24" i="8"/>
  <c r="H104" i="5" s="1"/>
  <c r="L104" i="9" s="1"/>
  <c r="G24" i="8"/>
  <c r="G104" i="5" s="1"/>
  <c r="I104" i="9" s="1"/>
  <c r="F24" i="8"/>
  <c r="F104" i="5" s="1"/>
  <c r="E24" i="8"/>
  <c r="E104" i="5" s="1"/>
  <c r="D24" i="8"/>
  <c r="M23" i="8"/>
  <c r="K23" i="8"/>
  <c r="L23" i="8" s="1"/>
  <c r="M22" i="8"/>
  <c r="K22" i="8"/>
  <c r="L22" i="8" s="1"/>
  <c r="M21" i="8"/>
  <c r="K21" i="8"/>
  <c r="L21" i="8" s="1"/>
  <c r="M20" i="8"/>
  <c r="K20" i="8"/>
  <c r="L20" i="8" s="1"/>
  <c r="M19" i="8"/>
  <c r="K19" i="8"/>
  <c r="L19" i="8" s="1"/>
  <c r="J18" i="8"/>
  <c r="J103" i="5" s="1"/>
  <c r="R103" i="9" s="1"/>
  <c r="I18" i="8"/>
  <c r="I103" i="5" s="1"/>
  <c r="O103" i="9" s="1"/>
  <c r="H18" i="8"/>
  <c r="H103" i="5" s="1"/>
  <c r="L103" i="9" s="1"/>
  <c r="G18" i="8"/>
  <c r="G103" i="5" s="1"/>
  <c r="I103" i="9" s="1"/>
  <c r="F18" i="8"/>
  <c r="F103" i="5" s="1"/>
  <c r="E18" i="8"/>
  <c r="E103" i="5" s="1"/>
  <c r="D18" i="8"/>
  <c r="J12" i="8"/>
  <c r="J102" i="5" s="1"/>
  <c r="I12" i="8"/>
  <c r="I102" i="5" s="1"/>
  <c r="H12" i="8"/>
  <c r="H102" i="5" s="1"/>
  <c r="G12" i="8"/>
  <c r="G102" i="5" s="1"/>
  <c r="F12" i="8"/>
  <c r="F102" i="5" s="1"/>
  <c r="E12" i="8"/>
  <c r="E102" i="5" s="1"/>
  <c r="D12" i="8"/>
  <c r="D102" i="5" s="1"/>
  <c r="M17" i="8"/>
  <c r="K17" i="8"/>
  <c r="L17" i="8" s="1"/>
  <c r="M16" i="8"/>
  <c r="K16" i="8"/>
  <c r="L16" i="8" s="1"/>
  <c r="M15" i="8"/>
  <c r="K15" i="8"/>
  <c r="L15" i="8" s="1"/>
  <c r="M14" i="8"/>
  <c r="K14" i="8"/>
  <c r="L14" i="8" s="1"/>
  <c r="R102" i="9" l="1"/>
  <c r="R101" i="9" s="1"/>
  <c r="R106" i="9" s="1"/>
  <c r="J101" i="5"/>
  <c r="L18" i="8"/>
  <c r="M18" i="8"/>
  <c r="D103" i="5"/>
  <c r="M103" i="5" s="1"/>
  <c r="F11" i="8"/>
  <c r="E101" i="5"/>
  <c r="G11" i="8"/>
  <c r="L102" i="9"/>
  <c r="L101" i="9" s="1"/>
  <c r="L106" i="9" s="1"/>
  <c r="H101" i="5"/>
  <c r="F102" i="9"/>
  <c r="F101" i="5"/>
  <c r="K102" i="5"/>
  <c r="L102" i="5" s="1"/>
  <c r="F103" i="9"/>
  <c r="K103" i="5"/>
  <c r="K24" i="8"/>
  <c r="H11" i="8"/>
  <c r="I102" i="9"/>
  <c r="I101" i="9" s="1"/>
  <c r="G101" i="5"/>
  <c r="M24" i="8"/>
  <c r="D104" i="5"/>
  <c r="M104" i="5" s="1"/>
  <c r="I11" i="8"/>
  <c r="J11" i="8"/>
  <c r="O102" i="9"/>
  <c r="O101" i="9" s="1"/>
  <c r="O106" i="9" s="1"/>
  <c r="I101" i="5"/>
  <c r="F104" i="9"/>
  <c r="K104" i="5"/>
  <c r="E11" i="8"/>
  <c r="M102" i="5"/>
  <c r="D11" i="8"/>
  <c r="L24" i="8"/>
  <c r="K18" i="8"/>
  <c r="M13" i="8"/>
  <c r="K13" i="8"/>
  <c r="K12" i="8" s="1"/>
  <c r="M12" i="8"/>
  <c r="C11" i="8"/>
  <c r="C10" i="8"/>
  <c r="D8" i="8"/>
  <c r="C8" i="8"/>
  <c r="D7" i="8"/>
  <c r="C7" i="8"/>
  <c r="D6" i="8"/>
  <c r="C6" i="8"/>
  <c r="D5" i="8"/>
  <c r="C5" i="8"/>
  <c r="M4" i="8"/>
  <c r="L4" i="8"/>
  <c r="K4" i="8"/>
  <c r="J4" i="8"/>
  <c r="I4" i="8"/>
  <c r="H4" i="8"/>
  <c r="G4" i="8"/>
  <c r="F4" i="8"/>
  <c r="E4" i="8"/>
  <c r="D4" i="8"/>
  <c r="C4" i="8"/>
  <c r="L104" i="5" l="1"/>
  <c r="F101" i="9"/>
  <c r="F106" i="9" s="1"/>
  <c r="L103" i="5"/>
  <c r="L101" i="5" s="1"/>
  <c r="K11" i="8"/>
  <c r="M11" i="8" s="1"/>
  <c r="D101" i="5"/>
  <c r="K101" i="5"/>
  <c r="M101" i="5" s="1"/>
  <c r="L13" i="8"/>
  <c r="L12" i="8" s="1"/>
  <c r="L11" i="8" s="1"/>
  <c r="B4" i="6"/>
  <c r="C4" i="6"/>
  <c r="D4" i="6"/>
  <c r="E4" i="6"/>
  <c r="F4" i="6"/>
  <c r="G4" i="6"/>
  <c r="H4" i="6"/>
  <c r="I4" i="6"/>
  <c r="J4" i="6"/>
  <c r="K4" i="6"/>
  <c r="L4" i="6"/>
  <c r="M4" i="6"/>
  <c r="M50" i="6"/>
  <c r="L50" i="6"/>
  <c r="K50" i="6"/>
  <c r="J50" i="6"/>
  <c r="I50" i="6"/>
  <c r="H50" i="6"/>
  <c r="G50" i="6"/>
  <c r="F50" i="6"/>
  <c r="E50" i="6"/>
  <c r="D50" i="6"/>
  <c r="C50" i="6"/>
  <c r="B50" i="6"/>
  <c r="C54" i="6"/>
  <c r="C53" i="6"/>
  <c r="C52" i="6"/>
  <c r="C51" i="6"/>
  <c r="B51" i="6"/>
  <c r="B48" i="6"/>
  <c r="J43" i="6"/>
  <c r="J54" i="6" s="1"/>
  <c r="I43" i="6"/>
  <c r="I54" i="6" s="1"/>
  <c r="H43" i="6"/>
  <c r="H54" i="6" s="1"/>
  <c r="G43" i="6"/>
  <c r="G54" i="6" s="1"/>
  <c r="F43" i="6"/>
  <c r="F54" i="6" s="1"/>
  <c r="E43" i="6"/>
  <c r="D43" i="6"/>
  <c r="D54" i="6" s="1"/>
  <c r="M47" i="6"/>
  <c r="K47" i="6"/>
  <c r="L47" i="6" s="1"/>
  <c r="C47" i="6"/>
  <c r="M46" i="6"/>
  <c r="K46" i="6"/>
  <c r="L46" i="6" s="1"/>
  <c r="C46" i="6"/>
  <c r="M45" i="6"/>
  <c r="K45" i="6"/>
  <c r="L45" i="6" s="1"/>
  <c r="C45" i="6"/>
  <c r="M44" i="6"/>
  <c r="K44" i="6"/>
  <c r="L44" i="6" s="1"/>
  <c r="C44" i="6"/>
  <c r="M43" i="6"/>
  <c r="C43" i="6"/>
  <c r="M42" i="6"/>
  <c r="K42" i="6"/>
  <c r="L42" i="6" s="1"/>
  <c r="C42" i="6"/>
  <c r="M41" i="6"/>
  <c r="K41" i="6"/>
  <c r="L41" i="6" s="1"/>
  <c r="C41" i="6"/>
  <c r="M40" i="6"/>
  <c r="K40" i="6"/>
  <c r="C40" i="6"/>
  <c r="J39" i="6"/>
  <c r="I39" i="6"/>
  <c r="H39" i="6"/>
  <c r="G39" i="6"/>
  <c r="F39" i="6"/>
  <c r="E39" i="6"/>
  <c r="D39" i="6"/>
  <c r="C39" i="6"/>
  <c r="M38" i="6"/>
  <c r="K38" i="6"/>
  <c r="L38" i="6" s="1"/>
  <c r="C38" i="6"/>
  <c r="M37" i="6"/>
  <c r="K37" i="6"/>
  <c r="L37" i="6" s="1"/>
  <c r="C37" i="6"/>
  <c r="M36" i="6"/>
  <c r="K36" i="6"/>
  <c r="L36" i="6" s="1"/>
  <c r="C36" i="6"/>
  <c r="J35" i="6"/>
  <c r="J34" i="6" s="1"/>
  <c r="I35" i="6"/>
  <c r="I52" i="6" s="1"/>
  <c r="H35" i="6"/>
  <c r="H52" i="6" s="1"/>
  <c r="G35" i="6"/>
  <c r="G52" i="6" s="1"/>
  <c r="F35" i="6"/>
  <c r="F52" i="6" s="1"/>
  <c r="E35" i="6"/>
  <c r="D35" i="6"/>
  <c r="C35" i="6"/>
  <c r="C34" i="6"/>
  <c r="B34" i="6"/>
  <c r="J29" i="6"/>
  <c r="I29" i="6"/>
  <c r="H29" i="6"/>
  <c r="G29" i="6"/>
  <c r="F29" i="6"/>
  <c r="E29" i="6"/>
  <c r="D29" i="6"/>
  <c r="M29" i="6" s="1"/>
  <c r="J25" i="6"/>
  <c r="I25" i="6"/>
  <c r="H25" i="6"/>
  <c r="G25" i="6"/>
  <c r="F25" i="6"/>
  <c r="E25" i="6"/>
  <c r="D25" i="6"/>
  <c r="J21" i="6"/>
  <c r="I21" i="6"/>
  <c r="H21" i="6"/>
  <c r="G21" i="6"/>
  <c r="F21" i="6"/>
  <c r="E21" i="6"/>
  <c r="D21" i="6"/>
  <c r="J17" i="6"/>
  <c r="I17" i="6"/>
  <c r="H17" i="6"/>
  <c r="G17" i="6"/>
  <c r="G16" i="6" s="1"/>
  <c r="F17" i="6"/>
  <c r="E17" i="6"/>
  <c r="D17" i="6"/>
  <c r="C32" i="6"/>
  <c r="C31" i="6"/>
  <c r="C30" i="6"/>
  <c r="C29" i="6"/>
  <c r="C28" i="6"/>
  <c r="C27" i="6"/>
  <c r="C26" i="6"/>
  <c r="C25" i="6"/>
  <c r="C24" i="6"/>
  <c r="C23" i="6"/>
  <c r="C22" i="6"/>
  <c r="C21" i="6"/>
  <c r="C20" i="6"/>
  <c r="C19" i="6"/>
  <c r="C18" i="6"/>
  <c r="C17" i="6"/>
  <c r="C16" i="6"/>
  <c r="B16" i="6"/>
  <c r="M32" i="6"/>
  <c r="K32" i="6"/>
  <c r="L32" i="6" s="1"/>
  <c r="M31" i="6"/>
  <c r="K31" i="6"/>
  <c r="L31" i="6" s="1"/>
  <c r="M30" i="6"/>
  <c r="K30" i="6"/>
  <c r="L30" i="6" s="1"/>
  <c r="L29" i="6" s="1"/>
  <c r="M28" i="6"/>
  <c r="K28" i="6"/>
  <c r="L28" i="6" s="1"/>
  <c r="M27" i="6"/>
  <c r="K27" i="6"/>
  <c r="L27" i="6" s="1"/>
  <c r="M26" i="6"/>
  <c r="K26" i="6"/>
  <c r="L26" i="6" s="1"/>
  <c r="M24" i="6"/>
  <c r="K24" i="6"/>
  <c r="L24" i="6" s="1"/>
  <c r="M23" i="6"/>
  <c r="K23" i="6"/>
  <c r="L23" i="6" s="1"/>
  <c r="M22" i="6"/>
  <c r="K22" i="6"/>
  <c r="L22" i="6" s="1"/>
  <c r="M20" i="6"/>
  <c r="K20" i="6"/>
  <c r="L20" i="6" s="1"/>
  <c r="M19" i="6"/>
  <c r="K19" i="6"/>
  <c r="L19" i="6" s="1"/>
  <c r="L43" i="6" l="1"/>
  <c r="L54" i="6" s="1"/>
  <c r="E54" i="6"/>
  <c r="E15" i="5"/>
  <c r="L15" i="5" s="1"/>
  <c r="D16" i="6"/>
  <c r="E52" i="6"/>
  <c r="E13" i="5"/>
  <c r="M35" i="6"/>
  <c r="D13" i="5"/>
  <c r="G53" i="6"/>
  <c r="G14" i="5"/>
  <c r="G12" i="5" s="1"/>
  <c r="G11" i="5" s="1"/>
  <c r="H53" i="6"/>
  <c r="H14" i="5"/>
  <c r="H12" i="5" s="1"/>
  <c r="H11" i="5" s="1"/>
  <c r="H100" i="5" s="1"/>
  <c r="H106" i="5" s="1"/>
  <c r="J53" i="6"/>
  <c r="J14" i="5"/>
  <c r="J12" i="5" s="1"/>
  <c r="J11" i="5" s="1"/>
  <c r="J100" i="5" s="1"/>
  <c r="J106" i="5" s="1"/>
  <c r="I53" i="6"/>
  <c r="I14" i="5"/>
  <c r="I12" i="5" s="1"/>
  <c r="I11" i="5" s="1"/>
  <c r="I100" i="5" s="1"/>
  <c r="I106" i="5" s="1"/>
  <c r="M39" i="6"/>
  <c r="D14" i="5"/>
  <c r="K39" i="6"/>
  <c r="E53" i="6"/>
  <c r="E14" i="5"/>
  <c r="F53" i="6"/>
  <c r="F14" i="5"/>
  <c r="J52" i="6"/>
  <c r="L25" i="6"/>
  <c r="L21" i="6"/>
  <c r="H16" i="6"/>
  <c r="H51" i="6" s="1"/>
  <c r="J16" i="6"/>
  <c r="J51" i="6" s="1"/>
  <c r="I16" i="6"/>
  <c r="I51" i="6" s="1"/>
  <c r="K25" i="6"/>
  <c r="D34" i="6"/>
  <c r="K43" i="6"/>
  <c r="K54" i="6" s="1"/>
  <c r="E34" i="6"/>
  <c r="F34" i="6"/>
  <c r="E16" i="6"/>
  <c r="G34" i="6"/>
  <c r="G51" i="6" s="1"/>
  <c r="D52" i="6"/>
  <c r="L40" i="6"/>
  <c r="L39" i="6" s="1"/>
  <c r="L53" i="6" s="1"/>
  <c r="F16" i="6"/>
  <c r="H34" i="6"/>
  <c r="I34" i="6"/>
  <c r="D53" i="6"/>
  <c r="K21" i="6"/>
  <c r="K29" i="6"/>
  <c r="K53" i="6"/>
  <c r="L35" i="6"/>
  <c r="K35" i="6"/>
  <c r="M25" i="6"/>
  <c r="E12" i="5" l="1"/>
  <c r="E11" i="5" s="1"/>
  <c r="D51" i="6"/>
  <c r="M13" i="5"/>
  <c r="L13" i="5"/>
  <c r="J109" i="5"/>
  <c r="H28" i="4"/>
  <c r="H109" i="5"/>
  <c r="F28" i="4"/>
  <c r="I109" i="5"/>
  <c r="G28" i="4"/>
  <c r="F12" i="5"/>
  <c r="F11" i="5" s="1"/>
  <c r="F100" i="5" s="1"/>
  <c r="F106" i="5" s="1"/>
  <c r="K14" i="5"/>
  <c r="M14" i="5"/>
  <c r="D12" i="5"/>
  <c r="F51" i="6"/>
  <c r="E51" i="6"/>
  <c r="K34" i="6"/>
  <c r="M34" i="6" s="1"/>
  <c r="L34" i="6"/>
  <c r="M21" i="6"/>
  <c r="M12" i="5" l="1"/>
  <c r="D11" i="5"/>
  <c r="L14" i="5"/>
  <c r="L12" i="5" s="1"/>
  <c r="L11" i="5" s="1"/>
  <c r="K12" i="5"/>
  <c r="K11" i="5" s="1"/>
  <c r="D28" i="4"/>
  <c r="D13" i="6"/>
  <c r="C13" i="6"/>
  <c r="B13" i="6"/>
  <c r="D12" i="6"/>
  <c r="C12" i="6"/>
  <c r="B12" i="6"/>
  <c r="D11" i="6"/>
  <c r="C11" i="6"/>
  <c r="B11" i="6"/>
  <c r="M10" i="6"/>
  <c r="L10" i="6"/>
  <c r="K10" i="6"/>
  <c r="J10" i="6"/>
  <c r="I10" i="6"/>
  <c r="H10" i="6"/>
  <c r="G10" i="6"/>
  <c r="F10" i="6"/>
  <c r="E10" i="6"/>
  <c r="D10" i="6"/>
  <c r="C10" i="6"/>
  <c r="B10" i="6"/>
  <c r="U2" i="6"/>
  <c r="H2" i="6" s="1"/>
  <c r="M18" i="6"/>
  <c r="K18" i="6"/>
  <c r="M17" i="6"/>
  <c r="M15" i="6"/>
  <c r="L15" i="6"/>
  <c r="K15" i="6"/>
  <c r="J15" i="6"/>
  <c r="I15" i="6"/>
  <c r="H15" i="6"/>
  <c r="G15" i="6"/>
  <c r="F15" i="6"/>
  <c r="E15" i="6"/>
  <c r="D15" i="6"/>
  <c r="C15" i="6"/>
  <c r="B15" i="6"/>
  <c r="D8" i="6"/>
  <c r="C8" i="6"/>
  <c r="B8" i="6"/>
  <c r="D7" i="6"/>
  <c r="C7" i="6"/>
  <c r="B7" i="6"/>
  <c r="D6" i="6"/>
  <c r="C6" i="6"/>
  <c r="B6" i="6"/>
  <c r="D5" i="6"/>
  <c r="C5" i="6"/>
  <c r="B5" i="6"/>
  <c r="L2" i="6"/>
  <c r="K2" i="6"/>
  <c r="J2" i="6"/>
  <c r="I2" i="6"/>
  <c r="G2" i="6"/>
  <c r="F2" i="6"/>
  <c r="E2" i="6"/>
  <c r="D2" i="6"/>
  <c r="C2" i="6"/>
  <c r="B2" i="6"/>
  <c r="M28" i="7"/>
  <c r="M27" i="7"/>
  <c r="M26" i="7"/>
  <c r="M25" i="7"/>
  <c r="M24" i="7"/>
  <c r="M23" i="7"/>
  <c r="M22" i="7"/>
  <c r="M21" i="7"/>
  <c r="M20" i="7"/>
  <c r="M19" i="7"/>
  <c r="M18" i="7"/>
  <c r="M17" i="7"/>
  <c r="M16" i="7"/>
  <c r="M15" i="7"/>
  <c r="M14" i="7"/>
  <c r="M13" i="7"/>
  <c r="L28" i="7"/>
  <c r="L27" i="7"/>
  <c r="L24" i="7"/>
  <c r="L21" i="7" s="1"/>
  <c r="L23" i="7"/>
  <c r="L22" i="7"/>
  <c r="L19" i="7"/>
  <c r="L18" i="7"/>
  <c r="L16" i="7"/>
  <c r="L15" i="7"/>
  <c r="L14" i="7"/>
  <c r="L13" i="7"/>
  <c r="K28" i="7"/>
  <c r="K27" i="7"/>
  <c r="K26" i="7"/>
  <c r="K25" i="7" s="1"/>
  <c r="K24" i="7"/>
  <c r="K23" i="7"/>
  <c r="K21" i="7" s="1"/>
  <c r="K22" i="7"/>
  <c r="K19" i="7"/>
  <c r="K18" i="7"/>
  <c r="K16" i="7"/>
  <c r="K15" i="7"/>
  <c r="K12" i="7" s="1"/>
  <c r="K14" i="7"/>
  <c r="K13" i="7"/>
  <c r="J25" i="7"/>
  <c r="I25" i="7"/>
  <c r="H25" i="7"/>
  <c r="G25" i="7"/>
  <c r="F25" i="7"/>
  <c r="F20" i="7" s="1"/>
  <c r="F11" i="7" s="1"/>
  <c r="E25" i="7"/>
  <c r="J21" i="7"/>
  <c r="I21" i="7"/>
  <c r="H21" i="7"/>
  <c r="G21" i="7"/>
  <c r="F21" i="7"/>
  <c r="E21" i="7"/>
  <c r="J20" i="7"/>
  <c r="L17" i="7"/>
  <c r="K17" i="7"/>
  <c r="J17" i="7"/>
  <c r="I17" i="7"/>
  <c r="H17" i="7"/>
  <c r="G17" i="7"/>
  <c r="F17" i="7"/>
  <c r="E17" i="7"/>
  <c r="J12" i="7"/>
  <c r="J11" i="7" s="1"/>
  <c r="I12" i="7"/>
  <c r="H12" i="7"/>
  <c r="G12" i="7"/>
  <c r="F12" i="7"/>
  <c r="E12" i="7"/>
  <c r="E97" i="5" s="1"/>
  <c r="E96" i="5" s="1"/>
  <c r="E100" i="5" s="1"/>
  <c r="D12" i="7"/>
  <c r="D97" i="5" s="1"/>
  <c r="D17" i="7"/>
  <c r="D20" i="7"/>
  <c r="D21" i="7"/>
  <c r="D25" i="7"/>
  <c r="K2" i="7"/>
  <c r="J2" i="7"/>
  <c r="I2" i="7"/>
  <c r="G2" i="7"/>
  <c r="F2" i="7"/>
  <c r="E2" i="7"/>
  <c r="D2" i="7"/>
  <c r="C2" i="7"/>
  <c r="B2" i="7"/>
  <c r="B29" i="7"/>
  <c r="C28" i="7"/>
  <c r="C27" i="7"/>
  <c r="C26" i="7"/>
  <c r="C25" i="7"/>
  <c r="C24" i="7"/>
  <c r="C23" i="7"/>
  <c r="C22" i="7"/>
  <c r="C21" i="7"/>
  <c r="C20" i="7"/>
  <c r="C19" i="7"/>
  <c r="C18" i="7"/>
  <c r="C17" i="7"/>
  <c r="C16" i="7"/>
  <c r="C15" i="7"/>
  <c r="C14" i="7"/>
  <c r="C13" i="7"/>
  <c r="C12" i="7"/>
  <c r="C11" i="7"/>
  <c r="B11" i="7"/>
  <c r="M10" i="7"/>
  <c r="L10" i="7"/>
  <c r="K10" i="7"/>
  <c r="J10" i="7"/>
  <c r="I10" i="7"/>
  <c r="H10" i="7"/>
  <c r="G10" i="7"/>
  <c r="F10" i="7"/>
  <c r="E10" i="7"/>
  <c r="D10" i="7"/>
  <c r="C10" i="7"/>
  <c r="B10" i="7"/>
  <c r="D8" i="7"/>
  <c r="C8" i="7"/>
  <c r="B8" i="7"/>
  <c r="D7" i="7"/>
  <c r="C7" i="7"/>
  <c r="B7" i="7"/>
  <c r="D6" i="7"/>
  <c r="C6" i="7"/>
  <c r="B6" i="7"/>
  <c r="D5" i="7"/>
  <c r="C5" i="7"/>
  <c r="B5" i="7"/>
  <c r="M4" i="7"/>
  <c r="L4" i="7"/>
  <c r="K4" i="7"/>
  <c r="J4" i="7"/>
  <c r="I4" i="7"/>
  <c r="H4" i="7"/>
  <c r="G4" i="7"/>
  <c r="F4" i="7"/>
  <c r="E4" i="7"/>
  <c r="D4" i="7"/>
  <c r="C4" i="7"/>
  <c r="B4" i="7"/>
  <c r="U2" i="7"/>
  <c r="H2" i="7" s="1"/>
  <c r="L2" i="7"/>
  <c r="H42" i="4"/>
  <c r="G42" i="4"/>
  <c r="F42" i="4"/>
  <c r="H41" i="4"/>
  <c r="G41" i="4"/>
  <c r="F41" i="4"/>
  <c r="H40" i="4"/>
  <c r="G40" i="4"/>
  <c r="F40" i="4"/>
  <c r="H39" i="4"/>
  <c r="G39" i="4"/>
  <c r="F39" i="4"/>
  <c r="E42" i="4"/>
  <c r="D42" i="4"/>
  <c r="C42" i="4"/>
  <c r="B42" i="4"/>
  <c r="E41" i="4"/>
  <c r="D41" i="4"/>
  <c r="C41" i="4"/>
  <c r="B41" i="4"/>
  <c r="E40" i="4"/>
  <c r="D40" i="4"/>
  <c r="C40" i="4"/>
  <c r="B40" i="4"/>
  <c r="E39" i="4"/>
  <c r="D39" i="4"/>
  <c r="C39" i="4"/>
  <c r="B39" i="4"/>
  <c r="E38" i="4"/>
  <c r="D38" i="4"/>
  <c r="C38" i="4"/>
  <c r="B38" i="4"/>
  <c r="C36" i="4"/>
  <c r="B36" i="4"/>
  <c r="C35" i="4"/>
  <c r="B35" i="4"/>
  <c r="B33" i="4"/>
  <c r="B32" i="4"/>
  <c r="C33" i="4"/>
  <c r="C32" i="4"/>
  <c r="C30" i="4"/>
  <c r="C29" i="4"/>
  <c r="C28" i="4"/>
  <c r="B30" i="4"/>
  <c r="B29" i="4"/>
  <c r="B28" i="4"/>
  <c r="C26" i="4"/>
  <c r="C25" i="4"/>
  <c r="C24" i="4"/>
  <c r="C23" i="4"/>
  <c r="C22" i="4"/>
  <c r="C21" i="4"/>
  <c r="C20" i="4"/>
  <c r="B26" i="4"/>
  <c r="B25" i="4"/>
  <c r="B24" i="4"/>
  <c r="B23" i="4"/>
  <c r="B22" i="4"/>
  <c r="B21" i="4"/>
  <c r="B20" i="4"/>
  <c r="C18" i="4"/>
  <c r="C17" i="4"/>
  <c r="C16" i="4"/>
  <c r="C15" i="4"/>
  <c r="C14" i="4"/>
  <c r="C13" i="4"/>
  <c r="C12" i="4"/>
  <c r="B18" i="4"/>
  <c r="B17" i="4"/>
  <c r="B16" i="4"/>
  <c r="B15" i="4"/>
  <c r="B14" i="4"/>
  <c r="B13" i="4"/>
  <c r="B12" i="4"/>
  <c r="I10" i="4"/>
  <c r="C10" i="4"/>
  <c r="B10" i="4"/>
  <c r="O2" i="4"/>
  <c r="D8" i="4"/>
  <c r="C8" i="4"/>
  <c r="B8" i="4"/>
  <c r="D7" i="4"/>
  <c r="C7" i="4"/>
  <c r="B7" i="4"/>
  <c r="D6" i="4"/>
  <c r="C6" i="4"/>
  <c r="B6" i="4"/>
  <c r="D5" i="4"/>
  <c r="C5" i="4"/>
  <c r="B5" i="4"/>
  <c r="I4" i="4"/>
  <c r="H4" i="4"/>
  <c r="G4" i="4"/>
  <c r="F4" i="4"/>
  <c r="E4" i="4"/>
  <c r="D4" i="4"/>
  <c r="C4" i="4"/>
  <c r="B4" i="4"/>
  <c r="H2" i="4"/>
  <c r="B2" i="4"/>
  <c r="L26" i="7" l="1"/>
  <c r="L25" i="7" s="1"/>
  <c r="M11" i="5"/>
  <c r="E106" i="5"/>
  <c r="E109" i="5" s="1"/>
  <c r="M97" i="5"/>
  <c r="D96" i="5"/>
  <c r="L97" i="5"/>
  <c r="M12" i="7"/>
  <c r="D11" i="7"/>
  <c r="L12" i="7"/>
  <c r="L18" i="6"/>
  <c r="K17" i="6"/>
  <c r="K16" i="6" s="1"/>
  <c r="K51" i="6" s="1"/>
  <c r="K52" i="6"/>
  <c r="M16" i="6"/>
  <c r="L20" i="7"/>
  <c r="K20" i="7"/>
  <c r="K11" i="7" s="1"/>
  <c r="M11" i="7" s="1"/>
  <c r="E20" i="7"/>
  <c r="E11" i="7" s="1"/>
  <c r="H20" i="7"/>
  <c r="I20" i="7"/>
  <c r="G20" i="7"/>
  <c r="G99" i="5" s="1"/>
  <c r="H11" i="7"/>
  <c r="I11" i="7"/>
  <c r="G11" i="7"/>
  <c r="I99" i="9" l="1"/>
  <c r="I96" i="9" s="1"/>
  <c r="I100" i="9" s="1"/>
  <c r="I106" i="9" s="1"/>
  <c r="K99" i="5"/>
  <c r="G96" i="5"/>
  <c r="G100" i="5" s="1"/>
  <c r="G106" i="5" s="1"/>
  <c r="D100" i="5"/>
  <c r="L11" i="7"/>
  <c r="L17" i="6"/>
  <c r="L16" i="6" s="1"/>
  <c r="L51" i="6" s="1"/>
  <c r="L52" i="6"/>
  <c r="H24" i="4"/>
  <c r="G24" i="4"/>
  <c r="F24" i="4"/>
  <c r="E24" i="4"/>
  <c r="D24" i="4"/>
  <c r="H23" i="4"/>
  <c r="G23" i="4"/>
  <c r="F23" i="4"/>
  <c r="E23" i="4"/>
  <c r="D23" i="4"/>
  <c r="H22" i="4"/>
  <c r="G22" i="4"/>
  <c r="F22" i="4"/>
  <c r="E22" i="4"/>
  <c r="D22" i="4"/>
  <c r="H21" i="4"/>
  <c r="G21" i="4"/>
  <c r="F21" i="4"/>
  <c r="E21" i="4"/>
  <c r="D21" i="4"/>
  <c r="G109" i="5" l="1"/>
  <c r="E28" i="4"/>
  <c r="L99" i="5"/>
  <c r="L96" i="5" s="1"/>
  <c r="K96" i="5"/>
  <c r="D106" i="5"/>
  <c r="H18" i="4"/>
  <c r="M96" i="5" l="1"/>
  <c r="K100" i="5"/>
  <c r="D109" i="5"/>
  <c r="H30" i="4"/>
  <c r="G30" i="4"/>
  <c r="F30" i="4"/>
  <c r="E30" i="4"/>
  <c r="I28" i="4"/>
  <c r="M100" i="5" l="1"/>
  <c r="K106" i="5"/>
  <c r="L100" i="5"/>
  <c r="I20" i="4"/>
  <c r="B4" i="2"/>
  <c r="H17" i="4"/>
  <c r="G17" i="4"/>
  <c r="F17" i="4"/>
  <c r="E17" i="4"/>
  <c r="D17" i="4"/>
  <c r="D18" i="4" s="1"/>
  <c r="E18" i="4" s="1"/>
  <c r="F18" i="4" s="1"/>
  <c r="G18" i="4" s="1"/>
  <c r="I16" i="4"/>
  <c r="I15" i="4"/>
  <c r="I14" i="4"/>
  <c r="I13" i="4"/>
  <c r="I12" i="4"/>
  <c r="M106" i="5" l="1"/>
  <c r="L106" i="5"/>
  <c r="I21" i="4"/>
  <c r="G25" i="4"/>
  <c r="G35" i="4" s="1"/>
  <c r="H25" i="4"/>
  <c r="H35" i="4" s="1"/>
  <c r="F25" i="4"/>
  <c r="F35" i="4" s="1"/>
  <c r="I22" i="4"/>
  <c r="I23" i="4"/>
  <c r="D25" i="4"/>
  <c r="D35" i="4" s="1"/>
  <c r="E25" i="4"/>
  <c r="E35" i="4" s="1"/>
  <c r="I17" i="4"/>
  <c r="D36" i="4" l="1"/>
  <c r="D26" i="4"/>
  <c r="E26" i="4" s="1"/>
  <c r="F26" i="4" s="1"/>
  <c r="G26" i="4" s="1"/>
  <c r="H26" i="4" s="1"/>
  <c r="F36" i="4"/>
  <c r="F32" i="4"/>
  <c r="H32" i="4"/>
  <c r="G32" i="4"/>
  <c r="E32" i="4"/>
  <c r="E36" i="4"/>
  <c r="I24" i="4"/>
  <c r="I25" i="4"/>
  <c r="I35" i="4" s="1"/>
  <c r="D21" i="2" l="1"/>
  <c r="D20" i="2"/>
  <c r="C7" i="2" l="1"/>
  <c r="C8" i="2"/>
  <c r="C6" i="2"/>
  <c r="C5" i="2"/>
  <c r="C36" i="2" l="1"/>
  <c r="E2" i="2"/>
  <c r="B10" i="2"/>
  <c r="B18" i="2"/>
  <c r="C44" i="2"/>
  <c r="C43" i="2"/>
  <c r="C42" i="2"/>
  <c r="C41" i="2"/>
  <c r="C40" i="2"/>
  <c r="C39" i="2"/>
  <c r="C38" i="2"/>
  <c r="D35" i="2"/>
  <c r="D34" i="2"/>
  <c r="D33" i="2"/>
  <c r="D32" i="2"/>
  <c r="C31" i="2"/>
  <c r="D30" i="2"/>
  <c r="D29" i="2"/>
  <c r="D28" i="2"/>
  <c r="D27" i="2"/>
  <c r="C26" i="2"/>
  <c r="D25" i="2"/>
  <c r="D24" i="2"/>
  <c r="C23" i="2"/>
  <c r="C22" i="2"/>
  <c r="C19" i="2"/>
  <c r="C16" i="2"/>
  <c r="C15" i="2"/>
  <c r="C14" i="2"/>
  <c r="C13" i="2"/>
  <c r="C12" i="2"/>
  <c r="C11" i="2"/>
  <c r="B2" i="2"/>
  <c r="D29" i="4"/>
  <c r="D30" i="4" s="1"/>
  <c r="F109" i="5"/>
  <c r="K109" i="5" s="1"/>
  <c r="K108" i="5"/>
  <c r="K115" i="5" s="1"/>
  <c r="F115" i="5"/>
  <c r="L109" i="5" l="1"/>
  <c r="M109" i="5"/>
  <c r="D32" i="4"/>
  <c r="I30" i="4"/>
  <c r="I29" i="4"/>
  <c r="I32" i="4" l="1"/>
  <c r="D33" i="4"/>
  <c r="E33" i="4" s="1"/>
  <c r="F33" i="4" s="1"/>
  <c r="G33" i="4" s="1"/>
  <c r="H33" i="4" s="1"/>
</calcChain>
</file>

<file path=xl/sharedStrings.xml><?xml version="1.0" encoding="utf-8"?>
<sst xmlns="http://schemas.openxmlformats.org/spreadsheetml/2006/main" count="4283" uniqueCount="544">
  <si>
    <t>NL</t>
  </si>
  <si>
    <t>PROGRAMMES 2022-2026 - JUSTIFICATION FINANCIÈRE - MANUEL</t>
  </si>
  <si>
    <t>LANGUE :</t>
  </si>
  <si>
    <t>FR</t>
  </si>
  <si>
    <t>PROGRAMMA'S 2022-2026 - FINANCIËLE VERANTWOORDING - HANDLEIDING</t>
  </si>
  <si>
    <t>TAAL:</t>
  </si>
  <si>
    <t>1.</t>
  </si>
  <si>
    <t>GÉNÉRALITÉS</t>
  </si>
  <si>
    <t>ALGEMEEN</t>
  </si>
  <si>
    <t>1.1.</t>
  </si>
  <si>
    <t>1.2.</t>
  </si>
  <si>
    <t>Langue d'utilisation</t>
  </si>
  <si>
    <t>Gebruikstaal</t>
  </si>
  <si>
    <t>Sauf exception [CA_AK], chaque onglet est paramétré de manière à permettre à l'utilisateur de changer librement la langue d'affichage, sur base d'un menu déroulant dans le coin supérieur droit de chaque formulaire.</t>
  </si>
  <si>
    <t>Met uitzondering van [CA_AK] is elk tabblad zo opgezet dat de gebruiker de weergavetaal vrij kan wijzigen, op basis van een drop-down menu in de rechterbovenhoek van elk formulier.</t>
  </si>
  <si>
    <t>Le cas échéant, les informations basées sur de menus déroulants apparaîtront systématiquement en deux langues : en français et en néerlandais.</t>
  </si>
  <si>
    <t>Indien van toepassing, zal de informatie op basis van keuzemenu's systematisch in twee talen verschijnen: Frans en Nederlands.</t>
  </si>
  <si>
    <t>Verrouillage contre modifications</t>
  </si>
  <si>
    <t>Vergrendeling tegen wijzigingen</t>
  </si>
  <si>
    <t>Tous les onglets ont été formatés, paramétrés et verrouillés contre les modifications. L'objectif est de protéger les mises en forme et formules contre les modifications par erreur.</t>
  </si>
  <si>
    <t>Alle tabbladen zijn geformatteerd, ingesteld en vergrendeld tegen wijzigingen. Het doel is opmaak en formules te beschermen tegen wijzigingen die per ongeluk worden aangebracht.</t>
  </si>
  <si>
    <t>Ce verrouillage n'UTILISE PAS de mot de passe. Il est donc possible pour n'importe quel utilisateur de déverrouiller un onglet si nécessaire. Il est cependant recommandé d'éviter de le faire autant que possible.</t>
  </si>
  <si>
    <t>Elke gebruiker kan een tabblad ontgrendelen als dit nodig is. Er is hiervoor GEEN WACHTWOORD vereist. Het is echter aan te bevelen ontgrendeling zoveel mogelijk te vermijden.</t>
  </si>
  <si>
    <t>Si un utilisateur déverrouille un onglet pour effectuer une modification, il est recommandé de re-verrouiller l'onglet concerné par après. Pour ce faire, il suffit de cliquer sur l'option "Protéger la feuille" et de cliquer sur "OK" avec AUCUN mot de passe.</t>
  </si>
  <si>
    <t>Als een gebruiker een tabblad ontgrendelt om een wijziging aan te brengen, verdient het aanbeveling het tabblad daarna weer te vergrendelen. Om dit te doen, klikt u op de optie "Blad beveiligen" en klikt u op "OK" ZONDER WACHTWOORD in te geven.</t>
  </si>
  <si>
    <t>1.3.</t>
  </si>
  <si>
    <t>Encodage des données</t>
  </si>
  <si>
    <t>Codering van gegevens</t>
  </si>
  <si>
    <t>De manière générale, seules les cellules avec un fond blanc impliqueront un encodage manuel de données par l'utilisateur. Toutes les autres cellules en couleur reprendront des formules (calculs automatiques ou références à d'autres cellules pour éviter le double encodage).</t>
  </si>
  <si>
    <t>In het algemeen impliceren alleen cellen met een witte achtergrond dat de gegevens door de gebruiker handmatig worden gecodeerd. Alle andere gekleurde cellen zullen formules bevatten (automatische berekeningen of verwijzingen naar andere cellen om dubbele codering te vermijden).</t>
  </si>
  <si>
    <t>Les cellules avec un fond blanc ne sont pas figées, même lorsqu'un onglet est verrouillé contre modifications. Cela signifie qu'elles peuvent être librement complétées par l'utilisateur et, si nécessaire, avoir leur format modifié (couleur, police, etc).</t>
  </si>
  <si>
    <t>Cellen met een witte achtergrond worden niet vergrendeld, zelfs niet als een tabblad tegen wijzigingen is vergrendeld. Dit betekent dat zij vrij door de gebruiker kunnen worden ingevuld en zo nodig van opmaak kunnen worden veranderd (kleur, lettertype, enz.).</t>
  </si>
  <si>
    <t>2.</t>
  </si>
  <si>
    <t>ONGLETS</t>
  </si>
  <si>
    <t>TABBLADEN</t>
  </si>
  <si>
    <t>2.1.</t>
  </si>
  <si>
    <t>Liste des onglets</t>
  </si>
  <si>
    <t>Lijst van tabbladen</t>
  </si>
  <si>
    <t>1) "Manuel_Handleiding" : Le mode d'emploi de ce document.</t>
  </si>
  <si>
    <t>1) "Manuel_Handleiding" : De gebruiksaanwijzing van dit document.</t>
  </si>
  <si>
    <t>2) "Checklist" : La liste des éléments à fournir pour la justification financière.</t>
  </si>
  <si>
    <t>2) "Checklist" : De lijst van elementen die in de financiële verantwoording moeten worden opgenomen.</t>
  </si>
  <si>
    <t>3) "Liquidations_Vereffeningen" : Le formulaire portant sur le suivi des conditions de liquidation des tranches du subside.</t>
  </si>
  <si>
    <t>3) "Liquidations_Vereffeningen" : Het formulier voor de opvolging van de voorwaarden voor de betaling van de subsidieschijven.</t>
  </si>
  <si>
    <t>4) "Global" : Le formulaire donnant la vue d'ensemble sur l'exécution du budget du programme.</t>
  </si>
  <si>
    <t>4) "Global" : Het formulier dat een overzicht geeft van de uitvoering van het programmabudget.</t>
  </si>
  <si>
    <t>5) "CG_BK" : Le formulaire donnant la vue sur l'exécution du budget des coûts de gestion.</t>
  </si>
  <si>
    <t>5) "CG_BK" : Het formulier met het overzicht van de uitvoering van het budget van de beheerskosten.</t>
  </si>
  <si>
    <t>6) "CA-AK" : Le formulaire donnant la vue sur l'exécution du budget des coûts d'administration (si d'application).</t>
  </si>
  <si>
    <t>6) "CA-AK" : Het formulier met het overzicht van de uitvoering van het budget voor administratiekosten (indien van toepassing).</t>
  </si>
  <si>
    <t>7) Formulaires numérotés 1 à 21 : Les formulaires donnant la vue sur l'exécution du budget des coûts opérationnels pour un outcome en particulier.</t>
  </si>
  <si>
    <t>7) Formulieren genummerd van 1 tot en met 21: de formulieren die een overzicht geven van de uitvoering van het budget van operationele kosten voor een bepaalde outcome.</t>
  </si>
  <si>
    <t>8) "Répartition_Verdeling" : Le formulaire permettant de voir la répartition des dépenses entre Subside et Apport-propre.</t>
  </si>
  <si>
    <t>8) "Répartition_Verdeling": Het formulier om de verdeling van de uitgaven tussen subsidies en eigen bijdragen te zien.</t>
  </si>
  <si>
    <t>2.2.</t>
  </si>
  <si>
    <t>Checklist</t>
  </si>
  <si>
    <t>La Checklist doit permettre à l'ACNG de déterminer si l'ensemble des éléments constituant la justification financière sont bien fournis, préalablement à leur transmission à l'administration. Pour chaque élément, il s'agira de sélectionner une valeur dans un menu déroulant.</t>
  </si>
  <si>
    <t>De Checklist moet de ANGS in staat stellen na te gaan of alle elementen van de financiële verantwoording zijn verstrekt, voordat deze aan de administratie worden toegezonden. Voor elk item moet een waarde worden gekozen uit een keuzemenu.</t>
  </si>
  <si>
    <t>Pour un ACNG, il peut s'agir d'un "aide-mémoire" lors de la préparation progressive du rapportage.
Pour l'administration, il s'agit d'un outil pour vérifier rapidement si toutes les informations nécessaires sont reprises, mais aussi pour identifier rapidement les éléments qui ne seraient pas d'application.</t>
  </si>
  <si>
    <t>Voor een NGA kan het een "geheugensteun" zijn tijdens de progressieve opmaak van de verantwoording.
Voor de administratie is het een hulpmiddel om snel na te gaan of alle nodige informatie is opgenomen, maar ook om snel elementen te identificeren die niet van toepassing zouden zijn.</t>
  </si>
  <si>
    <t>Les menus déroulants permettent les choix suivants :</t>
  </si>
  <si>
    <t>De drop-down menu's maken de volgende keuzes mogelijk:</t>
  </si>
  <si>
    <t xml:space="preserve">- "Complet - Volledig" : Il signifie que l'élément nécessaire est bien fourni et, le cas échéant, dûment complété par l'ACNG.
- "A compléter - Nog aan te vullen" : Il signifie que l'élément nécessaire n'est pas encore fourni et/ou complété par l'ACNG.
- "Pas d'application - Niet van toepassing" : Il signifie que l'élément concerné n'est pas d'application pour l'ACNG. </t>
  </si>
  <si>
    <t xml:space="preserve">- "Complet - Volledig": Dit betekent dat het noodzakelijke element is verstrekt en, indien van toepassing, naar behoren is ingevuld door de ANGS.
- "A compléter - Nog aan te vullen": dit betekent dat het noodzakelijke element nog niet door de ANGS is verstrekt en/of aangevuld.
- Niet van toepassing": dit betekent dat het specifieke element niet van toepassing is voor de ANGS. </t>
  </si>
  <si>
    <t>Lors de la transmission de la justification financière à l'administration, AUCUNE mention "A compléter - Nog aan te vullen" ne doit apparaitre.</t>
  </si>
  <si>
    <t>Wanneer de financiële verantwoording naar de administratie wordt verzonden, mag de vermelding "A compléter - Nog aan te vullen" NIET voorkomen.</t>
  </si>
  <si>
    <t>2.3.</t>
  </si>
  <si>
    <t>Liquidations_Vereffeningen</t>
  </si>
  <si>
    <t>L'onglet "Liquidation_Vereffeningen" doit permettre de vérifier les conditions des liquidation des tranches de subside, conformément à l'article 32 de l'AR du 11/09/16. Il met en évidence le solde non dépensé du programme, par rapport à la dernière tranche justifiée.</t>
  </si>
  <si>
    <t>Het tabblad "Liquidations_Vereffeningen" moet u toelaten de voorwaarden voor de vereffening van de subsidieschijven na te gaan, overeenkomstig artikel 32 van het koninklijk besluit van 11/09/16. Het belicht het onbestede saldo van het programma ten opzichte van de laatste verantwoorde schijf.</t>
  </si>
  <si>
    <t>Les données relatives à l'identification de l'ACNG et du programme sont reprises automatiquement de la Checklist.</t>
  </si>
  <si>
    <t>De gegevens voor de identificatie van de ANGS en het programma worden automatisch uit de Checklist gehaald.</t>
  </si>
  <si>
    <t>Les informations relatives aux dépenses réalisées sont automatiquement reprises de l'onglet "Global" pour éviter le double encodage, et assurer la cohérence des données.</t>
  </si>
  <si>
    <t>De informatie betreffende de uitgaven wordt automatisch overgenomen van het tabblad "Global" om dubbele codering te voorkomen en de consistentie van de gegevens te waarborgen.</t>
  </si>
  <si>
    <t>Global</t>
  </si>
  <si>
    <t>L'onglet "Global" permet le suivi de l'exécution budgétaire du programme au niveau global. Il résume les informations fournies par ailleurs, afin de donner une vue d'ensemble.</t>
  </si>
  <si>
    <t>Het tabblad "Global" maakt het mogelijk toezicht te houden op de budgettaire uitvoering van het programma op globaal niveau. Het is een samenvatting van de elders verstrekte informatie, om een algemeen beeld te geven.</t>
  </si>
  <si>
    <t>Les autres informations sont reprises automatiquement des autres onglets pour éviter le double encodage, et assurer la cohérence des données.</t>
  </si>
  <si>
    <t>De overige informatie wordt automatisch overgenomen uit de andere tabbladen om dubbele codering te voorkomen en de consistentie van de gegevens te waarborgen.</t>
  </si>
  <si>
    <t>L'onglet "Global" comprend jusqu'à 21 outcomes. En fonction du nombre effectif d'outcomes repris dans son programme, l'ACNG doit MASQUER (et PAS SUPPRIMER) les outcomes excédentaires.</t>
  </si>
  <si>
    <t>Het tabblad "Global" kan maximum 21 outcomes bevatten. Afhankelijk van het werkelijke aantal outcomes dat in zijn programma is opgenomen, moet de ANGS de overtollige outcomes VERBERGEN (NIET VERWIJDEREN).</t>
  </si>
  <si>
    <t>Pour masquer un outcome, l'ACNG
1) sélectionne les 4 LIGNES concernées (Total, investissements, fonctionnement et personnel)
2) pointe le curseur de sa souris sur la sélection
3) clique sur le bouton droit de la souris
4) dans le menu pop-up qui est apparu, sélectionne "Masquer".</t>
  </si>
  <si>
    <t>Om een outcome te verbergen, de ANGS
1) selecteert de 4 specifieke LIJNEN (Totaal, Investeringen, Werking en Personeel)
2) richt de muiscursor op de selectie
3) klikt op de rechter muisknop
4) kiest "Hide" in het pop-up menu.</t>
  </si>
  <si>
    <t>Il est possible de sélectionner les lignes de plus d'un outcome en une seule fois.</t>
  </si>
  <si>
    <t>Het is mogelijk om de lijnen van meer dan één outcome tegelijk te selecteren.</t>
  </si>
  <si>
    <t>Les lignes relatives aux Coûts d'administration peuvent être MASQUÉES (et PAS SUPPRIMÉES) lorsque pas d'application.</t>
  </si>
  <si>
    <t>De lijnen voor Administratiekosten kunnen worden VERBORGEN (en NIET VERWIJDERD) indien niet van toepassing.</t>
  </si>
  <si>
    <t>Les onglets numérotés 1 à 21 correspondent aux onglets dédiés aux outcomes. Afin de les faire correspondre à la structure de l'onglet "Global", l'ACNG doit MASQUER (et PAS SUPPRIMER) les onglets excédentaires.</t>
  </si>
  <si>
    <t>De tabbladen met de nummers 1 tot en met 21 komen overeen met de tabbladen voor de outcomes. Om de structuur van het "Global"-tabblad te bewaren, moet de ANGS de overtollige tabbladen VERBERGEN (NIET VERWIJDEREN).</t>
  </si>
  <si>
    <t>Pour masquer un onglet, l'ACNG
1) pointe le curseur de sa souris sur l'onglet concerné
2) clique sur le bouton droit de la souris
3) dans le menu pop-up qui est apparu, sélectionne "Masquer".</t>
  </si>
  <si>
    <t>Om een tabblad te verbergen, de ANGS
1) richt de muiscursor op het specifieke tabblad
2) klikt op de rechter muisknop
3) kiest "Hide" in het pop-up menu.</t>
  </si>
  <si>
    <t>Les onglets ne peuvent être masqués que un par un un.</t>
  </si>
  <si>
    <t>De tabbladen kunnen slechts één voor één worden verborgen.</t>
  </si>
  <si>
    <t>2.4.</t>
  </si>
  <si>
    <t>CG_BK</t>
  </si>
  <si>
    <t>Seules les cellules avec un fond blanc impliquent un encodage manuel par l'ACNG.</t>
  </si>
  <si>
    <t>Alleen cellen met een witte achtergrond moeten handmatig worden gecodeerd door ANGS.</t>
  </si>
  <si>
    <t>2.5.</t>
  </si>
  <si>
    <t>CA_AK</t>
  </si>
  <si>
    <t>L'onglet "CA_AK" permet le suivi de l'exécution budgétaire des coûts d'administration. Il n'est d'application que pour quelques acteurs institutionnels spécifiques. Pour tous les autres ACNG, cet onglet doit rester vide et être MASQUÉ (et PAS SUPPRIMER - voir explications relatives à l'onglet "Global").</t>
  </si>
  <si>
    <t>Het tabblad "CA_AK" maakt het mogelijk de budgettaire uitvoering van de administratiekosten te volgen. Dit is slechts van toepassing op enkele specifieke institutionele actoren. Voor alle andere ANGS moet dit tabblad leeg blijven en VERBORGEN worden (NIET VERWIJDERD - zie uitleg op het tabblad "Global").</t>
  </si>
  <si>
    <t>2.6.</t>
  </si>
  <si>
    <t>Formulaires numérotés 1 à 21</t>
  </si>
  <si>
    <t>Formulieren genummerd van 1 tot en met 21</t>
  </si>
  <si>
    <t>Alleen cellen met een witte achtergrond moeten handmatig worden gecodeerd door de ANGS.</t>
  </si>
  <si>
    <t>L'identification du CSC et du Pays concernés par l'outcome sera automatiquement reprise dans l'onglet "Global".</t>
  </si>
  <si>
    <t>De identificatie van het GSK en van het land waarop de outcome betrekking heeft, wordt automatisch opgenomen in het "Global"-tabblad.</t>
  </si>
  <si>
    <t>Considérant que les Coûts opérationnels par outcome sont ventilés une première fois selon les "Lignes budgétaires" et une autre selon les "Rubriques budgétaires générales", la section "Contrôle des totaux : Différences "Lignes budgétaires" VS "Rubriques budgétaires générales" est formatée afin de vérifier automatiquement la concordance entre les montants. Toute différence de plus de 1 euro apparaitra en rouge.</t>
  </si>
  <si>
    <t>Aangezien de operationele kosten per resultaat eenmaal worden uitgesplitst volgens "budgetlijnen" en eenmaal volgens "algemene budgetrubrieken", is het onderdeel "Controle van totalen: verschillen "budgetlijnen" VS "algemene budgetrubrieken" zo opgezet dat automatisch wordt gecontroleerd of de bedragen met elkaar overeenstemmen. Elk verschil van meer dan 1 euro zal in het rood verschijnen.</t>
  </si>
  <si>
    <t>Répartition_Verdeling</t>
  </si>
  <si>
    <t>L'onglet "Répartition_Verdeling" permet d'observer les montants à charge de la subvention, et les montants à charge de l'apport-propre (le cas échéant). Il porte donc sur la répartition des dépenses.</t>
  </si>
  <si>
    <t>Op het tabblad "Répartition_Verdeling" kunt u de bedragen zien die ten laste komen van de subsidie, en de bedragen die ten laste komen van de eigen bijdrage (indien van toepassing). Het gaat dus om de verdeling van de uitgaven.</t>
  </si>
  <si>
    <t>Comme l'onglet "Global", il comprend jusqu'à 21 outcomes. En fonction du nombre effectif d'outcomes repris dans son programme, l'ACNG doit MASQUER (et PAS SUPPRIMER) les outcomes excédentaires (voir explications relatives à l'onglet "Global").</t>
  </si>
  <si>
    <t>Net als het tabblad "Global" bevat dit tot 21 resultaten. Afhankelijk van het werkelijke aantal outcomes dat in het programma is opgenomen, moet de ANGS de overtollige outcomes VERBERGEN (NIET VERWIJDEREN) (zie uitleg op het tabblad "Globaal").</t>
  </si>
  <si>
    <t>Les données relatives aux dépenses sont reprises automatiquement de l'onglet "Global" pour éviter le double encodage, et assurer la cohérence des données.</t>
  </si>
  <si>
    <t>De uitgavengegevens worden automatisch overgenomen uit het tabblad "Global" om dubbele codering te voorkomen en de consistentie van de gegevens te waarborgen.</t>
  </si>
  <si>
    <t>Contrairement au cycle précédent, il s'agit désormais d'un formulaire unique portant sur toutes les années du programme. Comme les autres onglets, il sera rempli progressivement, au fur et à mesure des justifications successives.</t>
  </si>
  <si>
    <t>In tegenstelling tot de vorige cyclus is dit nu één enkel formulier voor alle programmajaren. Net als de andere tabbladen wordt dit tabblad progressief ingevuld, naarmate de opeenvolgende verantwoordingen worden gegeven.</t>
  </si>
  <si>
    <t>Afin d'améliorer la lisibilité du formulaire, les colonnes relatives à la répartition des dépenses entre subside et apport-propre, pour une année, peuvent être masquées en cliquant sur le bouton [-] au sommet du formulaire. Il est ensuite possible d'afficher à nouveau ces colonnes en cliquant sur le bouton [+] au sommet du formulaire.</t>
  </si>
  <si>
    <t>Om de leesbaarheid van het formulier te verbeteren, kunnen de kolommen betreffende de verdeling van de uitgaven over subsidie en eigen bijdrage voor een jaar worden verborgen door bovenaan het formulier op de knop [-] te klikken. Het is vervolgens mogelijk deze kolommen opnieuw weer te geven door op de knop [+] bovenaan het formulier te klikken.</t>
  </si>
  <si>
    <t>CHECKLIST - JUSTIFICATION FINANCIÈRE</t>
  </si>
  <si>
    <t>CHECKLIST - FINANCIËLE VERANTWOORDING</t>
  </si>
  <si>
    <t>TAAL :</t>
  </si>
  <si>
    <t>IDENTIFICATION DE L'ACNG ET DU PROGRAMME</t>
  </si>
  <si>
    <t>IDENTIFICATIE VAN DE NGA EN VAN HET PROGRAMMA</t>
  </si>
  <si>
    <t>Nom de l'ACNG</t>
  </si>
  <si>
    <t>Naam van de NGA</t>
  </si>
  <si>
    <t>2022-2026</t>
  </si>
  <si>
    <t>Cycle de programmation</t>
  </si>
  <si>
    <t>Programmeringscyclus</t>
  </si>
  <si>
    <t>3.</t>
  </si>
  <si>
    <t>Année de la justification</t>
  </si>
  <si>
    <t>Jaar van de verantwoording</t>
  </si>
  <si>
    <t>4.</t>
  </si>
  <si>
    <t>Numéro P.O. (Bon de commande - 4500XXXXXX)</t>
  </si>
  <si>
    <t>P.O. nummer (Bestelbon - 4500XXXXXX)</t>
  </si>
  <si>
    <t>TABLEAUX CONSTITUANTS LA JUSTIFICATION FINANCIÈRE</t>
  </si>
  <si>
    <t>SAMENSTELLING VAN DE TABELLEN VAN DE FINANCIËLE VERANTWOORDING</t>
  </si>
  <si>
    <t>[Sélectionner / Selecteren]</t>
  </si>
  <si>
    <t>Suivi des conditions de liquidation</t>
  </si>
  <si>
    <t>Opvolging van de voorwaarden van vereffening</t>
  </si>
  <si>
    <t>COMPLET - VOLLEDIG</t>
  </si>
  <si>
    <t>Suivi global de l'exécution budgétaire</t>
  </si>
  <si>
    <t>Globale opvolging van de budgettaire uitvoering</t>
  </si>
  <si>
    <t>A COMPLÉTER - NOG AAN TE VULLEN</t>
  </si>
  <si>
    <t>Suivi - Exécution budgétaire par outcome (1 tableau par outcome du programme)</t>
  </si>
  <si>
    <t>Opvolging - Budgettaire uitvoering per Outcome (1 tabel per Outcome van het programma)</t>
  </si>
  <si>
    <t>PAS D'APPLICATION - NIET VAN TOEPASSING</t>
  </si>
  <si>
    <t>Suivi - Exécution budgétaire des coûts de gestion</t>
  </si>
  <si>
    <t>Opvolging - Budgettaire uitvoering van de beheerskosten</t>
  </si>
  <si>
    <t>5.</t>
  </si>
  <si>
    <t>Suivi - Exécution budgétaire des coûts d'administration (1)</t>
  </si>
  <si>
    <t>Opvolging - Budgettaire uitvoering van de administratiekosten (1)</t>
  </si>
  <si>
    <t>6.</t>
  </si>
  <si>
    <t>Montants totaux à charge de la subvention</t>
  </si>
  <si>
    <t>Totale bedragen ten laste van de subsidie</t>
  </si>
  <si>
    <t>PAS DE COMMENTAIRE - GEEN COMMENTAAR</t>
  </si>
  <si>
    <t>ANNEXES À LA JUSTIFICATION FINANCIÈRE</t>
  </si>
  <si>
    <t>BIJLAGEN AAN DE FINANCIËLE VERANTWOORDING</t>
  </si>
  <si>
    <t>Suivi des ajustements budgétaires</t>
  </si>
  <si>
    <t xml:space="preserve"> Opvolging van de budgetaanpassingen</t>
  </si>
  <si>
    <t>I</t>
  </si>
  <si>
    <t>Tableau de Suivi des ajustements budgétaires</t>
  </si>
  <si>
    <t>Tabel Opvolging van de budgetaanpassingen</t>
  </si>
  <si>
    <t>II</t>
  </si>
  <si>
    <t>Notification(s) de la décision de la DGD d'approuver les ajustements budgétaires</t>
  </si>
  <si>
    <t>Notificatie(s) van het besluit van DGD om de budgetaanpassingen goed te keuren</t>
  </si>
  <si>
    <t>Eventuels commentaires de l'ACNG relatifs à la Justification Financière en général ou à l'exécution budgétaire en particulier (facultatif)</t>
  </si>
  <si>
    <t>Eventuele algemene opmerkingen van de NGA's met betrekking tot de Financiële Verantwoording of specifiek met betrekking tot de budgettaire uitvoering  (facultatief)</t>
  </si>
  <si>
    <t>3.a</t>
  </si>
  <si>
    <t>Le rapport du Commissaire aux comptes (2) - documents</t>
  </si>
  <si>
    <t>Het verslag van de Commissaris van de rekeningen (2) - documenten</t>
  </si>
  <si>
    <t>Le rapport du Commissaire aux comptes à l'assemblée générale de l'ACNG</t>
  </si>
  <si>
    <t>Het verslag van de Commissaris van de rekeningen aan de Algemene Vergadering van de NGA</t>
  </si>
  <si>
    <t>La copie des comptes annuels de l'ACNG</t>
  </si>
  <si>
    <t>De kopie van de jaarrekening</t>
  </si>
  <si>
    <t>3.b</t>
  </si>
  <si>
    <t>Le rapport du Commissaire aux comptes - informations : missions spécifiques A.R. 2016</t>
  </si>
  <si>
    <t>Het verslag van de Commissaris van de rekeningen - informatie : specifieke opdrachten K.B. 2016</t>
  </si>
  <si>
    <t>La confirmation par le Commissaire aux comptes que les montants totaux à charge de la subvention (coûts opérationnels classés par outcome, coûts de gestion, et, le cas échéant, coûts d'administration) correspondent à des pièces justificatives vérifiables pour le programme</t>
  </si>
  <si>
    <t>De bevestiging door de Commissaris van de rekeningen dat de totale bedragen ten laste van de subsidie (operationele kosten ingedeeld per outcome, beheerskosten en, indien van toepassing, administratiekosten) overeenstemmen met de verifieerbare verantwoordingsstukken voor het programma</t>
  </si>
  <si>
    <t>La confirmation par le Commissaire aux comptes que les coûts de structures repris aux comptes annuels de l'ACNG s'élèvent à au moins 7% des Coûts Directs du programme</t>
  </si>
  <si>
    <t>De bevestiging door de Commissaris van de rekeningen dat de structuurkosten dewelke zijn opgenomen in de jaarrekening van de NGA's, op zijn minst 7% van de directe kosten van het programma bedragen</t>
  </si>
  <si>
    <t>III</t>
  </si>
  <si>
    <t>Le montant total des revenus complémentaires</t>
  </si>
  <si>
    <t>Het totale bedrag van de bijkomende opbrengsten</t>
  </si>
  <si>
    <t>IV</t>
  </si>
  <si>
    <t>Le montant total des dépenses et recettes pour l'apport-propre (3), avec la confirmation par le Commissaire aux comptes que celles-ci correspondent à des pièces justificatives vérifiables pour le programme</t>
  </si>
  <si>
    <t>Het totaal bedrag van de uitgaven en opbrengsten van de eigen inbreng (3) met de bevestiging van de Commissaris van de rekeningen dat deze uitgaven en opbrengsten overeenstemmen met de verifieerbare verantwoordingsstukken voor het programma</t>
  </si>
  <si>
    <t>3.c</t>
  </si>
  <si>
    <t>Le rapport du Commissaire aux comptes - informations : missions facultatives (4) A.R. 2016</t>
  </si>
  <si>
    <t>Het verslag van de Commissaris van de rekeningen - informatie : facultatieve opdrachten (4) K.B. 2016</t>
  </si>
  <si>
    <t>La confirmation par le Commissaire aux comptes de la conformité aux règles concernant l'origine de l'apport-propre (3) - (5)</t>
  </si>
  <si>
    <t>De bevestiging door de Commissaris van de rekeningen van de overeenstemming aan de regels betreffende de oorsprong van eigen inbreng (3) - (5)</t>
  </si>
  <si>
    <t>La confirmation par le Commissaire aux comptes du montant total des revenus complémentaires et de leur traitement correct (6)</t>
  </si>
  <si>
    <t>De bevestiging door de Commissaris van de rekeningen van het totale bedrag van de bijkomende opbrengsten en van hun correcte behandeling (6)</t>
  </si>
  <si>
    <t>La confirmation par le Commissaire aux comptes de l'application correcte de la modalité des Coûts Simplifiés</t>
  </si>
  <si>
    <t>De bevestiging door de Commissaris van de rekeningen van de correcte toepassing van de modaliteit van Vereenvoudigde Kosten</t>
  </si>
  <si>
    <t>La vérification par le Commissaire aux comptes que les montants totaux à charge de la subvention ne comprennent pas certains coûts non-subsidiables (7)</t>
  </si>
  <si>
    <t>De controle door de Commissaris van de rekeningen dat de totale bedragen ten laste van de subsidie niet sommige niet-subsidieerbare kosten bevatten (7)</t>
  </si>
  <si>
    <t>Le ou les listings des dépenses correspondant aux coûts directs à charge de la subvention et, le cas échéant, le listing des dépenses correspondant aux coûts d'administration</t>
  </si>
  <si>
    <t>De lijst of lijsten van uitgaven die bij de directe kosten ten laste van de subsidie horen en, indien van toepassing, de lijst van uitgaven die bij de administratiekosten horen</t>
  </si>
  <si>
    <t>(1)</t>
  </si>
  <si>
    <t>D'application uniquement pour certains AI : ARES, VLIR et VVSG.</t>
  </si>
  <si>
    <t>Enkel van toepassing voor sommige IA : ARES, VLIR et VVSG.</t>
  </si>
  <si>
    <t>(2)</t>
  </si>
  <si>
    <t>Conformément à l'Art. 47, §1er, 6°, le rapport du Commissaire et les comptes annuels peuvent être fournis à une date ultérieure au 30 juin : "(…) dans un délai maximal de 30 jours après leur approbation par l'assemblée générale et au plus tard sept mois après la fin de l'exercice comptable".</t>
  </si>
  <si>
    <t>Conform Art. 47, §1er, 6°, het verslag van de Commissaris en de jaarrekening mogen op een latere datum dan 30 juni worden verstrekt : "(…) binnen een termijn van 30 dagen na de goedkeuring van de rekeningen door de algemene vergadering en ten laatste zeven maanden na de datum van afsluiting van het boekjaar".</t>
  </si>
  <si>
    <t>(3)</t>
  </si>
  <si>
    <t>D'application uniquement pour les OSC.</t>
  </si>
  <si>
    <t>Enkel van toepassing voor CMO.</t>
  </si>
  <si>
    <t>(4)</t>
  </si>
  <si>
    <t>Liste indicative et non-exhaustive. D'autres missions non obligatoires peuvent être également menées par le Commissaire aux comptes. Chaque organisation établit l'ordre de mission sur base de ses besoins.</t>
  </si>
  <si>
    <t>Indicatieve en niet-exhaustieve lijst. Andere facultatieve opdrachten mogen door de Commissaris worden uitgevoerd. Elke organisatie bepaalt de keuze van de facultatieve opdrachten op basis van de noden.</t>
  </si>
  <si>
    <t>(5)</t>
  </si>
  <si>
    <t>Cfr Circulaire ministérielle relative à la justification financière et au contrôle - Directive 6.</t>
  </si>
  <si>
    <t>Cfr Ministeriële omzendbrief aangaande de financiële verantwoording en controle - Richtlijn 6.</t>
  </si>
  <si>
    <t>(6)</t>
  </si>
  <si>
    <t>Cfr Circulaire ministérielle relative à la justification financière et au contrôle - Directive 5.</t>
  </si>
  <si>
    <t>Cfr Ministeriële omzendbrief aangaande de financiële verantwoording en controle - Richtlijn 5.</t>
  </si>
  <si>
    <t>(7)</t>
  </si>
  <si>
    <t>CfrAnnexe 4 de l'A.R. 2016 concernant les Coûts Non-Subsidiables (CNS), exception faite des CNS 9° et 10° : les Commissaires aux comptes estiment qu'ils ne peuvent juger de l'opportunité d'une dépense.</t>
  </si>
  <si>
    <t>Cfr Bijlage 4 van K.B. 2016 betreffende de Niet-Subsidieerbare Kosten(NSK), uitzondering gemaakt van NSK 9° en 10 : de Commissarissen van de rekeningen menen dat zij de opportuniteit van een uitgave niet kunnen berechten.</t>
  </si>
  <si>
    <t>SUIVI DES CONDITIONS DE LIQUIDATION</t>
  </si>
  <si>
    <t>OPVOLGING VAN DE VOORWAARDEN VAN VEREFFENING</t>
  </si>
  <si>
    <t>Nom de l'ACNG :</t>
  </si>
  <si>
    <t>Naam van de NGA:</t>
  </si>
  <si>
    <t>Cycle de programmation :</t>
  </si>
  <si>
    <t>Programmeringscyclus :</t>
  </si>
  <si>
    <t>Année de la justification :</t>
  </si>
  <si>
    <t>Jaar van de verantwoording:</t>
  </si>
  <si>
    <t>Numéro P.O. (Bon de commande - 4500XXXXXX) :</t>
  </si>
  <si>
    <t>P.O nummer (Bestelbon - 4500XXXXXX):</t>
  </si>
  <si>
    <t>CYCLE</t>
  </si>
  <si>
    <t>TOTAL</t>
  </si>
  <si>
    <t>CYCLUS</t>
  </si>
  <si>
    <t>TOTAAL</t>
  </si>
  <si>
    <t>Tranches annuelles dans l'AM :</t>
  </si>
  <si>
    <t>Jaarlijkse schijven in het MB :</t>
  </si>
  <si>
    <t>Coûts directs - Subside :</t>
  </si>
  <si>
    <t>Directe kosten - Subsidie :</t>
  </si>
  <si>
    <t>Coûts directs - Apport propre :</t>
  </si>
  <si>
    <t>Directe kosten - Eigen bijdrage :</t>
  </si>
  <si>
    <t>Coûts de structure (7% C.D.) :</t>
  </si>
  <si>
    <t>Structuurkosten (7% D.K.) :</t>
  </si>
  <si>
    <t>Coûts d'Administration :</t>
  </si>
  <si>
    <t>Administratiekosten :</t>
  </si>
  <si>
    <t>Budget global :</t>
  </si>
  <si>
    <t>Algemeen budget :</t>
  </si>
  <si>
    <t>Budget global cumulé :</t>
  </si>
  <si>
    <t>Algemeen gecumuleerd budget :</t>
  </si>
  <si>
    <t>BUDGET A JUSTIFIER</t>
  </si>
  <si>
    <t>Tranches de subside liquidées :</t>
  </si>
  <si>
    <t>BUDGET TE VERANTWOORDEN</t>
  </si>
  <si>
    <t>Vereffende subsidieschijven :</t>
  </si>
  <si>
    <t>DÉPENSES</t>
  </si>
  <si>
    <t>Dépenses annuelles :</t>
  </si>
  <si>
    <t>UITGAVEN</t>
  </si>
  <si>
    <t>Jaarlijkse uitgaven :</t>
  </si>
  <si>
    <t>Revenus complémentaires (R.C.) :</t>
  </si>
  <si>
    <t>Bijkomende opbrengsten (B.O.) :</t>
  </si>
  <si>
    <t>Dépenses totales avec déduction R.C. :</t>
  </si>
  <si>
    <t>Totale uitgaven met B.O. aftrek :</t>
  </si>
  <si>
    <t>SOLDE</t>
  </si>
  <si>
    <t>Solde annuel :</t>
  </si>
  <si>
    <t>SALDO</t>
  </si>
  <si>
    <t>Jaarlijks saldo :</t>
  </si>
  <si>
    <t>Solde cumulé :</t>
  </si>
  <si>
    <t>Gecumuleerd saldo :</t>
  </si>
  <si>
    <t>EXÉCUTION</t>
  </si>
  <si>
    <t>Taux d'exécution de la tranche :</t>
  </si>
  <si>
    <t>UITVOERING</t>
  </si>
  <si>
    <t>Uitvoeringsgraad van de schijf :</t>
  </si>
  <si>
    <t>Solde de la tranche :</t>
  </si>
  <si>
    <t>Saldo van de schijf :</t>
  </si>
  <si>
    <t>Rappel - Conditions de liquidation :</t>
  </si>
  <si>
    <t>Herinnering - Voorwaarden van de vereffening :</t>
  </si>
  <si>
    <t xml:space="preserve">1° Date d'introduction de Créance : </t>
  </si>
  <si>
    <t>Après 15/01/24</t>
  </si>
  <si>
    <t>Après 15/01/25</t>
  </si>
  <si>
    <t>Après 15/01/26</t>
  </si>
  <si>
    <t xml:space="preserve">1° Datum van indiening schuldvordering: </t>
  </si>
  <si>
    <t>Na 15/01/24</t>
  </si>
  <si>
    <t>Na 15/01/25</t>
  </si>
  <si>
    <t>Na 15/01/26</t>
  </si>
  <si>
    <t>2° Disponibilité du rapport financier :</t>
  </si>
  <si>
    <t>Rapport 2022</t>
  </si>
  <si>
    <t>Rapport 2023</t>
  </si>
  <si>
    <t>Rapport 2024</t>
  </si>
  <si>
    <t>2° Beschikbaarheid van een financieel verslag :</t>
  </si>
  <si>
    <t>Verslag 2022</t>
  </si>
  <si>
    <t>Verslag 2023</t>
  </si>
  <si>
    <t>Verslag 2024</t>
  </si>
  <si>
    <t>3° Solde non dépensé du programme par rapport à la dernière tranche justifiée :</t>
  </si>
  <si>
    <t>Tranche 2022</t>
  </si>
  <si>
    <t>Tranche 2023</t>
  </si>
  <si>
    <t>Tranche 2024</t>
  </si>
  <si>
    <t>3° Niet besteed saldo van het programma met betrekking tot de laatste verantwoorde schijf :</t>
  </si>
  <si>
    <t>Schijf 2022</t>
  </si>
  <si>
    <t>Schijf 2023</t>
  </si>
  <si>
    <t>Schijf 2024</t>
  </si>
  <si>
    <t>Solde &lt; 50%</t>
  </si>
  <si>
    <t>Solde &lt; 25%</t>
  </si>
  <si>
    <t>Saldo &lt; 50%</t>
  </si>
  <si>
    <t>Saldo &lt; 25%</t>
  </si>
  <si>
    <t>SUIVI GLOBAL DE L'EXÉCUTION BUDGÉTAIRE</t>
  </si>
  <si>
    <t>GLOBALE OPVOLGING VAN DE BUDGETTAIRE UITVOERING</t>
  </si>
  <si>
    <t>Numéro P.O (Bon de commande - 4500XXXXXX) :</t>
  </si>
  <si>
    <t>RUBRIQUES</t>
  </si>
  <si>
    <t>BUDGET AJUSTÉ</t>
  </si>
  <si>
    <t>DÉPENSES 2022</t>
  </si>
  <si>
    <t>DÉPENSES 2023</t>
  </si>
  <si>
    <t>DÉPENSES 2024</t>
  </si>
  <si>
    <t>DÉPENSES 2025</t>
  </si>
  <si>
    <t>DÉPENSES 2026</t>
  </si>
  <si>
    <t>DÉPENSES TOTALES</t>
  </si>
  <si>
    <t>RUBRIEKEN</t>
  </si>
  <si>
    <t>AANGEPASTBUDGET</t>
  </si>
  <si>
    <t>UITGAVEN 2022</t>
  </si>
  <si>
    <t>UITGAVEN 2023</t>
  </si>
  <si>
    <t>UITGAVEN 2024</t>
  </si>
  <si>
    <t>UITGAVEN 2025</t>
  </si>
  <si>
    <t>UITGAVEN 2026</t>
  </si>
  <si>
    <t>TOTALE UITGAVEN</t>
  </si>
  <si>
    <t>TOTAL COÛTS OPÉRATIONNELS</t>
  </si>
  <si>
    <t>TOTAAL OPERATIONELE KOSTEN</t>
  </si>
  <si>
    <t>Investissements</t>
  </si>
  <si>
    <t>Investering</t>
  </si>
  <si>
    <t>Fonctionnement</t>
  </si>
  <si>
    <t>Werking</t>
  </si>
  <si>
    <t>Personnel</t>
  </si>
  <si>
    <t>Personeel</t>
  </si>
  <si>
    <t>TOTAL COÛTS DE GESTION</t>
  </si>
  <si>
    <t>TOTAAL BEHEERSKOSTEN</t>
  </si>
  <si>
    <t>Évaluation &amp; Audit</t>
  </si>
  <si>
    <t>Evaluatie &amp; Audit</t>
  </si>
  <si>
    <t>Autres coûts de gestion</t>
  </si>
  <si>
    <t>Andere beheerkosten</t>
  </si>
  <si>
    <t>COÛTS DIRECTS TOTAUX</t>
  </si>
  <si>
    <t>TOTAAL DIRECTE KOSTEN</t>
  </si>
  <si>
    <t>TOTAL COÛTS D'ADMINISTRATION</t>
  </si>
  <si>
    <t>TOTAAL ADMINISTRATIEKOSTEN</t>
  </si>
  <si>
    <t>TOTAL COÛTS DE STRUCTURE</t>
  </si>
  <si>
    <t>TOTAAL STRUCTUURKOSTEN</t>
  </si>
  <si>
    <t>TOTAL PROGRAMME</t>
  </si>
  <si>
    <t>TOTAAL PROGRAMMA</t>
  </si>
  <si>
    <t>REVENUS COMPLÉMENTAIRES (R.C.)</t>
  </si>
  <si>
    <t>BIJKOMENDE OPBRENGSTEN (B.O.) :</t>
  </si>
  <si>
    <t>TOTAL PROGRAMME MOINS R.C.</t>
  </si>
  <si>
    <t>TOTAAL PROGRAMMA MINDER B.O.</t>
  </si>
  <si>
    <t>Coûts directs - Apport-propre</t>
  </si>
  <si>
    <t>Directe kosten - Eigen bijdrage</t>
  </si>
  <si>
    <t>Coûts directs - Subside</t>
  </si>
  <si>
    <t>Directe kosten - Subsidie</t>
  </si>
  <si>
    <t>Pourcentage de cofinancement DGD</t>
  </si>
  <si>
    <t>Percentage van co-financiering DGD</t>
  </si>
  <si>
    <t>Coûts de structure</t>
  </si>
  <si>
    <t>Structuurkosten</t>
  </si>
  <si>
    <t>Revenus complémentaires - part DGD</t>
  </si>
  <si>
    <t>Bijkomende opbrengsten - deel DGD</t>
  </si>
  <si>
    <t>Subside - Dépenses rejetées après contrôle</t>
  </si>
  <si>
    <t>Subsidie - Verworpen uitgaven na controle</t>
  </si>
  <si>
    <t>TOTAL SUBSIDE</t>
  </si>
  <si>
    <t>TOTAAL SUBSIDIE</t>
  </si>
  <si>
    <t>SUIVI - EXÉCUTION BUDGÉTAIRE DES COÛTS DE GESTION</t>
  </si>
  <si>
    <t>OPVOLGING - BUDGETTAIRE UITVOERING VAN DE BEHEERSKOSTEN</t>
  </si>
  <si>
    <t>TOTAL PERSONNEL</t>
  </si>
  <si>
    <t>TOTAAL PERSONEEL</t>
  </si>
  <si>
    <t>1.1</t>
  </si>
  <si>
    <t>Salaires au siège</t>
  </si>
  <si>
    <t xml:space="preserve">Salaris hoofdzetel </t>
  </si>
  <si>
    <t>1.2</t>
  </si>
  <si>
    <t>Salaires des expatriés</t>
  </si>
  <si>
    <t>Salaris expats</t>
  </si>
  <si>
    <t>1.3</t>
  </si>
  <si>
    <t>Salaires du personnel local</t>
  </si>
  <si>
    <t>Salaris lokaal personeel</t>
  </si>
  <si>
    <t>1.4</t>
  </si>
  <si>
    <t>Autres frais de personnel</t>
  </si>
  <si>
    <t>Andere personeelskosten</t>
  </si>
  <si>
    <t>TOTAL ÉVALUATION &amp; AUDIT</t>
  </si>
  <si>
    <t>TOTAAL EVALUATIE &amp; AUDIT</t>
  </si>
  <si>
    <t>2.1</t>
  </si>
  <si>
    <t>Coûts d'audit</t>
  </si>
  <si>
    <t>Auditkosten</t>
  </si>
  <si>
    <t>2.2</t>
  </si>
  <si>
    <t>Coûts d'évaluation</t>
  </si>
  <si>
    <t>Evaluatiekosten</t>
  </si>
  <si>
    <t>3.1</t>
  </si>
  <si>
    <t>TOTAL AUTRES COÛTS DE GESTION</t>
  </si>
  <si>
    <t>TOTAAL ANDERE BEHEERSKOSTEN</t>
  </si>
  <si>
    <t>3.1.</t>
  </si>
  <si>
    <t>3.1.1</t>
  </si>
  <si>
    <t>Achat de véhicules</t>
  </si>
  <si>
    <t>Aankoop voertuigen</t>
  </si>
  <si>
    <t>3.1.2</t>
  </si>
  <si>
    <t>Mobilier, ICT</t>
  </si>
  <si>
    <t>Meubilair,  ICT</t>
  </si>
  <si>
    <t>3.1.3</t>
  </si>
  <si>
    <t>Autres frais d'investissement</t>
  </si>
  <si>
    <t>Andere investeringskosten</t>
  </si>
  <si>
    <t>3.2</t>
  </si>
  <si>
    <t>3.2.1</t>
  </si>
  <si>
    <t>Déplacements</t>
  </si>
  <si>
    <t>Verplaatsingen</t>
  </si>
  <si>
    <t>3.2.2</t>
  </si>
  <si>
    <t>Bureau local</t>
  </si>
  <si>
    <t>Lokaal kantoor</t>
  </si>
  <si>
    <t>3.2.3</t>
  </si>
  <si>
    <t>Autres frais de fonctionnement</t>
  </si>
  <si>
    <t>Andere werkingskosten</t>
  </si>
  <si>
    <t>Salaire du personnel : montants bruts incluant les charges de sécurité sociale et les autres coûts liés</t>
  </si>
  <si>
    <t>Salarissen personeel: brutobedragen met inbegrip van sociale lasten en andere daarmee verband houdende kosten</t>
  </si>
  <si>
    <t>SUIVI - EXÉCUTION BUDGÉTAIRE DES COÛTS D'ADMINISTRATION / OPVOLGING - BUDGETTAIRE UITVOERING VAN DE ADMINISTRATIEKOSTEN</t>
  </si>
  <si>
    <t>IDENTIFICATION DE L'ACNG ET DU PROGRAMME / IDENTIFICATIE VAN DE NGA EN VAN HET PROGRAMMA</t>
  </si>
  <si>
    <t>Nom de l'ACNG / Naam van de NGA:</t>
  </si>
  <si>
    <t>Cycle de programmation / Programmeringscyclus :</t>
  </si>
  <si>
    <t>Année de la justification / Jaar van de verantwoording:</t>
  </si>
  <si>
    <t>Numéro P.O nummer (Bon de commande / Bestelbon 4500XXXX) :</t>
  </si>
  <si>
    <t>RUBRIQUES / RUBRIEKEN</t>
  </si>
  <si>
    <t>BUDGET AJUSTÉ /
AANGEPASTBUDGET</t>
  </si>
  <si>
    <t>DÉPENSES / UITGAVEN 2022</t>
  </si>
  <si>
    <t>DÉPENSES / UITGAVEN 2023</t>
  </si>
  <si>
    <t>DÉPENSES / UITGAVEN 2024</t>
  </si>
  <si>
    <t>DÉPENSES / UITGAVEN 2025</t>
  </si>
  <si>
    <t>DÉPENSES / UITGAVEN 2026</t>
  </si>
  <si>
    <t>DÉPENSES TOTALES /
TOTALE UITGAVEN</t>
  </si>
  <si>
    <t>SOLDE /
SALDO</t>
  </si>
  <si>
    <t>EXÉCUTION
UITVOERING</t>
  </si>
  <si>
    <t>TOTAL COÛTS D'ADMINISTRATION / TOTAAL ADMINISTRATIEKOSTEN</t>
  </si>
  <si>
    <t>INVESTISSEMENTS / INVESTERING</t>
  </si>
  <si>
    <t>1.5</t>
  </si>
  <si>
    <t>FONCTIONNEMENT / WERKING</t>
  </si>
  <si>
    <t>2.3</t>
  </si>
  <si>
    <t>2.4</t>
  </si>
  <si>
    <t>2.5</t>
  </si>
  <si>
    <t>PERSONNEL / PERSONEEL</t>
  </si>
  <si>
    <t>3.3</t>
  </si>
  <si>
    <t>3.4</t>
  </si>
  <si>
    <t>3.5</t>
  </si>
  <si>
    <t>SUIVI - EXÉCUTION BUDGÉTAIRE DES COÛTS OPÉRATIONNELS PAR OUTCOME</t>
  </si>
  <si>
    <t>OPVOLGING - BUDGETTAIRE UITVOERING VAN DE OPERATIONELE KOSTEN PER OUTCOME</t>
  </si>
  <si>
    <t>IDENTIFICATION DE L'OUTCOME</t>
  </si>
  <si>
    <t>IDENTIFICATIE VAN DE OUTCOME</t>
  </si>
  <si>
    <t>CSC X - Pays X 1</t>
  </si>
  <si>
    <t>CSC / Pays :</t>
  </si>
  <si>
    <t>GSK / Land :</t>
  </si>
  <si>
    <t>Titre :</t>
  </si>
  <si>
    <t>Titel :</t>
  </si>
  <si>
    <t>IATI ID :</t>
  </si>
  <si>
    <t>TOTAL PARTENAIRES</t>
  </si>
  <si>
    <t>TOTAAL PARTNERS</t>
  </si>
  <si>
    <t>TOTAL COLLABORATIONS</t>
  </si>
  <si>
    <t>TOTAAL SAMENWERKINGEN</t>
  </si>
  <si>
    <t>TOTAL BUREAU LOCAL</t>
  </si>
  <si>
    <t>TOTAAL LOKAAL KANTOOR</t>
  </si>
  <si>
    <t>TOTAL SIÈGE</t>
  </si>
  <si>
    <t>TOTAAL HOOFDZETEL</t>
  </si>
  <si>
    <t>4.1</t>
  </si>
  <si>
    <t>4.2</t>
  </si>
  <si>
    <t>4.3</t>
  </si>
  <si>
    <t>TOTAL INVESTISSEMENTS</t>
  </si>
  <si>
    <t>TOTAAL INVESTERING</t>
  </si>
  <si>
    <t>A.</t>
  </si>
  <si>
    <t>B.</t>
  </si>
  <si>
    <t>C.</t>
  </si>
  <si>
    <t>Autres</t>
  </si>
  <si>
    <t>Andere</t>
  </si>
  <si>
    <t>TOTAL FONCTIONNEMENT</t>
  </si>
  <si>
    <t>TOTAAL WERKING</t>
  </si>
  <si>
    <t>D.</t>
  </si>
  <si>
    <t>Autres frais</t>
  </si>
  <si>
    <t>Andere kosten</t>
  </si>
  <si>
    <t>Contrôle des totaux : Différences "Lignes budgétaires" VS "Rubriques budgétaires générales"</t>
  </si>
  <si>
    <t>Controle van totalen : verschil "Budgetlijnen" VS "Algemene budgetrubrieken"</t>
  </si>
  <si>
    <t>CSC X - Pays X 2</t>
  </si>
  <si>
    <t>CSC X - Pays X 3</t>
  </si>
  <si>
    <t>CSC X - Pays X 4</t>
  </si>
  <si>
    <t>CSC X - Pays X 5</t>
  </si>
  <si>
    <t>CSC X - Pays X 6</t>
  </si>
  <si>
    <t>CSC X - Pays X 7</t>
  </si>
  <si>
    <t>CSC X - Pays X 8</t>
  </si>
  <si>
    <t>CSC X - Pays X 9</t>
  </si>
  <si>
    <t>CSC X - Pays X 11</t>
  </si>
  <si>
    <t>CSC X - Pays X 12</t>
  </si>
  <si>
    <t>CSC X - Pays X 13</t>
  </si>
  <si>
    <t>CSC X - Pays X 14</t>
  </si>
  <si>
    <t>CSC X - Pays X 10</t>
  </si>
  <si>
    <t>CSC X - Pays X 15</t>
  </si>
  <si>
    <t>CSC X - Pays X 16</t>
  </si>
  <si>
    <t>CSC X - Pays X 17</t>
  </si>
  <si>
    <t>CSC X - Pays X 18</t>
  </si>
  <si>
    <t>CSC X - Pays X 19</t>
  </si>
  <si>
    <t>CSC X - Pays X 20</t>
  </si>
  <si>
    <t>CSC X - Pays X 21</t>
  </si>
  <si>
    <t>MONTANTS TOTAUX À CHARGE DE LA SUBVENTION</t>
  </si>
  <si>
    <t>TOTALE BEDRAGEN TEN LASTE VAN DE SUBSIDIE</t>
  </si>
  <si>
    <t>SUBSIDE
2022</t>
  </si>
  <si>
    <t>APPORT-PROPRE
2022</t>
  </si>
  <si>
    <t>DÉPENSES
2022</t>
  </si>
  <si>
    <t>SUBSIDE
2023</t>
  </si>
  <si>
    <t>APPORT-PROPRE
2023</t>
  </si>
  <si>
    <t>DÉPENSES
2023</t>
  </si>
  <si>
    <t>SUBSIDE
2024</t>
  </si>
  <si>
    <t>APPORT-PROPRE
2024</t>
  </si>
  <si>
    <t>DÉPENSES
2024</t>
  </si>
  <si>
    <t>SUBSIDE
2025</t>
  </si>
  <si>
    <t>APPORT-PROPRE
2025</t>
  </si>
  <si>
    <t>DÉPENSES
2025</t>
  </si>
  <si>
    <t>SUBSIDE
2026</t>
  </si>
  <si>
    <t>APPORT-PROPRE
2026</t>
  </si>
  <si>
    <t>DÉPENSES
2026</t>
  </si>
  <si>
    <t>SUBSIDIE
2022</t>
  </si>
  <si>
    <t>EIGEN BIJDRAGE
2022</t>
  </si>
  <si>
    <t>UITGAVEN
2022</t>
  </si>
  <si>
    <t>SUBSIDIE
2023</t>
  </si>
  <si>
    <t>EIGEN BIJDRAGE
2023</t>
  </si>
  <si>
    <t>UITGAVEN
2023</t>
  </si>
  <si>
    <t>SUBSIDIE
2024</t>
  </si>
  <si>
    <t>EIGEN BIJDRAGE
2024</t>
  </si>
  <si>
    <t>UITGAVEN
2024</t>
  </si>
  <si>
    <t>SUBSIDIE
2025</t>
  </si>
  <si>
    <t>EIGEN BIJDRAGE
2025</t>
  </si>
  <si>
    <t>UITGAVEN
2025</t>
  </si>
  <si>
    <t>SUBSIDIE
2026</t>
  </si>
  <si>
    <t>EIGEN BIJDRAGE
2026</t>
  </si>
  <si>
    <t>UITGAVEN
2026</t>
  </si>
  <si>
    <t>BUDGET INITIAL</t>
  </si>
  <si>
    <t>INITIEEL BUDGET</t>
  </si>
  <si>
    <t>BUDGET INITIAL / INITIEEL BUDGET</t>
  </si>
  <si>
    <t>La section "Budget initial" correspond au budget initial approuvé et lié à l'arrêté ministériel. L'ACNG doit encoder manuellement le montant des tranches de subside telles que fixées dans l'AM, ainsi que la ventilation du budget annuel entre les différentes catégories de coûts.</t>
  </si>
  <si>
    <t>De rubriek "Initieel budget" komt overeen met het initiële goedgekeurde budget zoals vermeld in het ministerieel besluit. De ANGS moet het bedrag van de subsidieschijven zoals bepaald in het MB manueel invoeren, evenals de verdeling van het jaarlijks budget over de verschillende kostencategorieën.</t>
  </si>
  <si>
    <t>La section "Budget à justifier" correspond au budget qui doit être justifié. La plupart du temps, il correspond strictement au "Budget initial". Cependant, il est susceptible d'être différent, notamment lorsqu'une organisation procède à une réduction volontaire et définitive du subside et du budget du programme, après avoir accumulé un solde supérieur à la norme (Art. 32 de l'AR du 11/09/16). L'ACNG doit encoder manuellement les tranches de subside liquidées (versées). Si celles-ci sont différentes du budget initial, le budget ventilé par catégories de coûts est automatiquement adapté, à proportion de la différence entre subside prévu et subside liquidé.</t>
  </si>
  <si>
    <t>Seules les informations relatives aux Coûts de structure, aux Revenus complémentaires (R.C.) et à la répartition des Coûts directs initiaux entre subside et apport-propre, doivent être encodées manuellement par l'ACNG.</t>
  </si>
  <si>
    <t>Alleen de informatie met betrekking tot de structuurkosten, de bijkomende opbrengsten (B.O.) en de verdeling van de initiële directe kosten tussen subsidie en eigen bijdrage, moet door de ANGS handmatig worden gecodeerd.</t>
  </si>
  <si>
    <t>L'onglet "CG_BK" permet le suivi de l'exécution budgétaire des coûts de gestion. Sa structure correspond strictement à celle du budget initial tel que défini dans l'annexe 5 de l'AR du 11/09/16 modifié par l'AR du 07/10/2021, et repris dans le schéma de présentation des programmes 2022-2026.</t>
  </si>
  <si>
    <t>Via het tabblad "CG_BK" kan toezicht worden gehouden op de budgettaire uitvoering van de beheerskosten. De structuur ervan stemt strikt overeen met die van het initieel budget zoals gedefinieerd in bijlage 5 van het koninklijk besluit van 11/09/16, gewijzigd bij het koninklijk besluit van 07/10/2021, en opgenomen in het voorstellingschema voor de programma's 2022-2026.</t>
  </si>
  <si>
    <t>La colonne "E" relative au "Budget ajusté" quinquennal doit rester VIDE si l'ACNG n'a pas procédé à un ajustement budgétaire ayant nécessité l'approbation préalable de l'administration. En cas d'ajustement budgétaire approuvé, les formules mises en place se réfèreront automatiquement au "Budget ajusté" en lieu et place du "Budget initial".</t>
  </si>
  <si>
    <t>Kolom "E" voor het "Aangepast budget" voor de volgende 5 jaar moet LEEG blijven indien de ANGS geen budgetaanpassing heeft doorgevoerd waarvoor voorafgaande goedkeuring door de administratie vereist was. In geval van een goedgekeurde budgetaanpassing zullen de opgestelde formules automatisch verwijzen naar het "Aangepast budget" in plaats van naar het "Initieel budget".</t>
  </si>
  <si>
    <t>Cet onglet reprend les rubriques budgétaires générales prévues par l'AR du 11/09/16. Les sous-rubriques doivent être introduites manuellement par les acteurs institutionnels concernés, conformément à la structure du budget initial approuvé.</t>
  </si>
  <si>
    <t>Dit tabblad bevat de algemene budgetrubrieken voorzien in het koninklijk besluit van 11/09/16. De subrubrieken moeten door de betrokken institutionele actoren handmatig worden ingevuld, overeenkomstig de structuur van het initiële goedgekeurde budget.</t>
  </si>
  <si>
    <t>Les onglets numérotés de 1 à 21 permettent le suivi de l'exécution budgétaire des coûts de opérationnels pour chaque outcome du programme, individuellement. Leur structure correspond strictement à celle du budget initial tel que défini dans l'annexe 5 de l'AR du 11/09/16 modifié par l'AR du 07/10/2021, et repris dans le schéma de présentation des programmes 2022-2026.</t>
  </si>
  <si>
    <t>De tabbladen, genummerd van 1 tot 21, maken het mogelijk de budgettaire uitvoering van de operationele kosten voor elke outcome van het programma afzonderlijk te volgen. Hun structuur komt strikt overeen met die van het initieel budget zoals bepaald in bijlage 5 van het koninklijk besluit van 11/09/16 gewijzigd door het koninklijk besluit van 07/10/2021, en opgenomen in het voorstellingschema van de programma's 2022-2026.</t>
  </si>
  <si>
    <t>De rubriek "Budget te verantwoorden" stemt overeen met het budget dat moet worden verantwoord. In de meeste gevallen komt dit strikt overeen met het "Initieel budget". Het kan echter verschillen, met name wanneer een organisatie vrijwillig en definitief de subsidie en het programmabudget vermindert, na een saldo te hebben opgebouwd dat hoger is dan de norm (art. 32 van het KB van 11/09/16). De ANGS moet de vereffende (betaalde) subsidieschijf handmatig invoeren. Indien de schijf afwijkt van het initieel budget, wordt het budget, uitgesplitst per kostencategorie, automatisch aangepast naar rato van het verschil tussen de voorziene subsidie en de vereffende subsidie.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</si>
</sst>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b/>
      <sz val="16"/>
      <color theme="0"/>
      <name val="Calibri"/>
      <family val="2"/>
      <scheme val="minor"/>
    </font>
    <font>
      <b/>
      <i/>
      <sz val="11"/>
      <color theme="1"/>
      <name val="Calibri"/>
      <family val="2"/>
      <scheme val="minor"/>
    </font>
    <font>
      <b/>
      <sz val="11"/>
      <name val="Calibri"/>
      <family val="2"/>
      <scheme val="minor"/>
    </font>
    <font>
      <i/>
      <sz val="11"/>
      <color theme="0"/>
      <name val="Calibri"/>
      <family val="2"/>
      <scheme val="minor"/>
    </font>
    <font>
      <b/>
      <i/>
      <sz val="11"/>
      <color theme="0"/>
      <name val="Calibri"/>
      <family val="2"/>
      <scheme val="minor"/>
    </font>
    <font>
      <b/>
      <sz val="10.5"/>
      <name val="Calibri"/>
      <family val="2"/>
      <scheme val="minor"/>
    </font>
    <font>
      <sz val="10"/>
      <color theme="1"/>
      <name val="Calibri"/>
      <family val="2"/>
      <scheme val="minor"/>
    </font>
    <font>
      <b/>
      <sz val="10"/>
      <name val="Calibri"/>
      <family val="2"/>
      <scheme val="minor"/>
    </font>
    <font>
      <sz val="10"/>
      <name val="Calibri"/>
      <family val="2"/>
      <scheme val="minor"/>
    </font>
    <font>
      <u/>
      <sz val="10"/>
      <name val="Calibri"/>
      <family val="2"/>
      <scheme val="minor"/>
    </font>
    <font>
      <u/>
      <sz val="11"/>
      <color theme="1"/>
      <name val="Calibri"/>
      <family val="2"/>
      <scheme val="minor"/>
    </font>
  </fonts>
  <fills count="39">
    <fill>
      <patternFill patternType="none"/>
    </fill>
    <fill>
      <patternFill patternType="gray125"/>
    </fill>
    <fill>
      <patternFill patternType="solid">
        <fgColor theme="4" tint="-0.49998474074526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499984740745262"/>
        <bgColor indexed="64"/>
      </patternFill>
    </fill>
    <fill>
      <patternFill patternType="solid">
        <fgColor theme="7" tint="0.79998168889431442"/>
        <bgColor indexed="64"/>
      </patternFill>
    </fill>
    <fill>
      <patternFill patternType="solid">
        <fgColor theme="5" tint="-0.499984740745262"/>
        <bgColor indexed="64"/>
      </patternFill>
    </fill>
    <fill>
      <patternFill patternType="solid">
        <fgColor theme="5" tint="0.59999389629810485"/>
        <bgColor indexed="64"/>
      </patternFill>
    </fill>
    <fill>
      <patternFill patternType="solid">
        <fgColor theme="8" tint="-0.499984740745262"/>
        <bgColor indexed="64"/>
      </patternFill>
    </fill>
    <fill>
      <patternFill patternType="solid">
        <fgColor theme="8" tint="0.59999389629810485"/>
        <bgColor indexed="64"/>
      </patternFill>
    </fill>
    <fill>
      <patternFill patternType="gray125">
        <bgColor theme="8" tint="0.59999389629810485"/>
      </patternFill>
    </fill>
    <fill>
      <patternFill patternType="gray0625">
        <bgColor theme="4" tint="0.59999389629810485"/>
      </patternFill>
    </fill>
    <fill>
      <patternFill patternType="gray0625">
        <bgColor theme="9" tint="0.59999389629810485"/>
      </patternFill>
    </fill>
    <fill>
      <patternFill patternType="gray0625">
        <bgColor theme="5" tint="0.59999389629810485"/>
      </patternFill>
    </fill>
    <fill>
      <patternFill patternType="solid">
        <fgColor theme="0" tint="-0.14999847407452621"/>
        <bgColor indexed="64"/>
      </patternFill>
    </fill>
    <fill>
      <patternFill patternType="solid">
        <fgColor theme="4" tint="0.39997558519241921"/>
        <bgColor indexed="64"/>
      </patternFill>
    </fill>
    <fill>
      <patternFill patternType="solid">
        <fgColor theme="1"/>
        <bgColor indexed="64"/>
      </patternFill>
    </fill>
    <fill>
      <patternFill patternType="solid">
        <fgColor theme="7" tint="-0.249977111117893"/>
        <bgColor indexed="64"/>
      </patternFill>
    </fill>
    <fill>
      <patternFill patternType="solid">
        <fgColor theme="0" tint="-0.499984740745262"/>
        <bgColor indexed="64"/>
      </patternFill>
    </fill>
    <fill>
      <patternFill patternType="solid">
        <fgColor theme="7" tint="0.39997558519241921"/>
        <bgColor indexed="64"/>
      </patternFill>
    </fill>
    <fill>
      <patternFill patternType="gray0625">
        <bgColor theme="0" tint="-0.499984740745262"/>
      </patternFill>
    </fill>
    <fill>
      <patternFill patternType="gray0625">
        <bgColor theme="0" tint="-0.14999847407452621"/>
      </patternFill>
    </fill>
    <fill>
      <patternFill patternType="solid">
        <fgColor theme="0" tint="-0.249977111117893"/>
        <bgColor indexed="64"/>
      </patternFill>
    </fill>
    <fill>
      <patternFill patternType="gray0625">
        <bgColor theme="0" tint="-0.249977111117893"/>
      </patternFill>
    </fill>
    <fill>
      <patternFill patternType="solid">
        <fgColor theme="2" tint="-0.749992370372631"/>
        <bgColor indexed="64"/>
      </patternFill>
    </fill>
    <fill>
      <patternFill patternType="solid">
        <fgColor rgb="FFFFFFCC"/>
        <bgColor indexed="64"/>
      </patternFill>
    </fill>
    <fill>
      <patternFill patternType="gray0625">
        <bgColor rgb="FFFFFFCC"/>
      </patternFill>
    </fill>
    <fill>
      <patternFill patternType="solid">
        <fgColor theme="5" tint="0.39997558519241921"/>
        <bgColor indexed="64"/>
      </patternFill>
    </fill>
    <fill>
      <patternFill patternType="gray0625">
        <bgColor theme="5" tint="0.39997558519241921"/>
      </patternFill>
    </fill>
    <fill>
      <patternFill patternType="solid">
        <fgColor theme="0"/>
        <bgColor indexed="64"/>
      </patternFill>
    </fill>
    <fill>
      <patternFill patternType="solid">
        <fgColor theme="2" tint="-0.499984740745262"/>
        <bgColor indexed="64"/>
      </patternFill>
    </fill>
    <fill>
      <patternFill patternType="solid">
        <fgColor theme="4" tint="-0.249977111117893"/>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79">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quotePrefix="1" applyAlignment="1">
      <alignment vertical="center"/>
    </xf>
    <xf numFmtId="0" fontId="0" fillId="0" borderId="0" xfId="0" applyAlignment="1">
      <alignment horizontal="center" vertical="center" wrapText="1"/>
    </xf>
    <xf numFmtId="0" fontId="0" fillId="0" borderId="0" xfId="0"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pplyProtection="1">
      <alignment horizontal="center" vertical="center" wrapText="1"/>
      <protection locked="0"/>
    </xf>
    <xf numFmtId="0" fontId="0" fillId="4" borderId="20" xfId="0" quotePrefix="1" applyFill="1" applyBorder="1" applyAlignment="1">
      <alignment horizontal="center" vertical="top" wrapText="1"/>
    </xf>
    <xf numFmtId="0" fontId="0" fillId="4" borderId="23" xfId="0" quotePrefix="1" applyFill="1" applyBorder="1" applyAlignment="1">
      <alignment horizontal="center" vertical="top" wrapText="1"/>
    </xf>
    <xf numFmtId="0" fontId="0" fillId="4" borderId="25" xfId="0" quotePrefix="1" applyFill="1" applyBorder="1" applyAlignment="1">
      <alignment horizontal="center" vertical="top" wrapText="1"/>
    </xf>
    <xf numFmtId="0" fontId="0" fillId="0" borderId="16" xfId="0" applyBorder="1" applyAlignment="1" applyProtection="1">
      <alignment horizontal="center" vertical="center" wrapText="1"/>
      <protection locked="0"/>
    </xf>
    <xf numFmtId="0" fontId="0" fillId="0" borderId="36" xfId="0" applyBorder="1" applyAlignment="1" applyProtection="1">
      <alignment horizontal="center" vertical="center" wrapText="1"/>
      <protection locked="0"/>
    </xf>
    <xf numFmtId="0" fontId="0" fillId="6" borderId="14" xfId="0" applyFill="1" applyBorder="1" applyAlignment="1">
      <alignment horizontal="center" vertical="center" wrapText="1"/>
    </xf>
    <xf numFmtId="0" fontId="0" fillId="6" borderId="9"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11" xfId="0" applyFill="1" applyBorder="1" applyAlignment="1">
      <alignment horizontal="center" vertical="center" wrapText="1"/>
    </xf>
    <xf numFmtId="0" fontId="0" fillId="0" borderId="10" xfId="0" applyBorder="1" applyAlignment="1" applyProtection="1">
      <alignment horizontal="center" vertical="center" wrapText="1"/>
      <protection locked="0"/>
    </xf>
    <xf numFmtId="0" fontId="2" fillId="2" borderId="1" xfId="0" applyFont="1" applyFill="1" applyBorder="1" applyAlignment="1">
      <alignment horizontal="center"/>
    </xf>
    <xf numFmtId="0" fontId="3" fillId="4" borderId="5" xfId="0" applyFont="1" applyFill="1" applyBorder="1" applyAlignment="1">
      <alignment vertical="center" wrapText="1"/>
    </xf>
    <xf numFmtId="0" fontId="3" fillId="4" borderId="30" xfId="0" applyFont="1" applyFill="1" applyBorder="1" applyAlignment="1">
      <alignment vertical="center" wrapText="1"/>
    </xf>
    <xf numFmtId="0" fontId="3" fillId="10" borderId="30" xfId="0" applyFont="1" applyFill="1" applyBorder="1" applyAlignment="1">
      <alignment vertical="center" wrapText="1"/>
    </xf>
    <xf numFmtId="0" fontId="3" fillId="9" borderId="40" xfId="0" applyFont="1" applyFill="1" applyBorder="1" applyAlignment="1">
      <alignment vertical="center" wrapText="1"/>
    </xf>
    <xf numFmtId="0" fontId="3" fillId="7" borderId="30" xfId="0" applyFont="1" applyFill="1" applyBorder="1" applyAlignment="1">
      <alignment vertical="center" wrapText="1"/>
    </xf>
    <xf numFmtId="0" fontId="3" fillId="6" borderId="40" xfId="0" applyFont="1" applyFill="1" applyBorder="1" applyAlignment="1">
      <alignment vertical="center" wrapText="1"/>
    </xf>
    <xf numFmtId="0" fontId="3" fillId="4" borderId="44" xfId="0" applyFont="1" applyFill="1" applyBorder="1" applyAlignment="1">
      <alignment vertical="center" wrapText="1"/>
    </xf>
    <xf numFmtId="0" fontId="2" fillId="2" borderId="17" xfId="0" applyFont="1" applyFill="1" applyBorder="1" applyAlignment="1">
      <alignment vertical="center" wrapText="1"/>
    </xf>
    <xf numFmtId="0" fontId="2" fillId="8" borderId="17" xfId="0" applyFont="1" applyFill="1" applyBorder="1" applyAlignment="1">
      <alignment vertical="center" wrapText="1"/>
    </xf>
    <xf numFmtId="0" fontId="3" fillId="4" borderId="7" xfId="0" applyFont="1" applyFill="1" applyBorder="1" applyAlignment="1">
      <alignment vertical="center" wrapText="1"/>
    </xf>
    <xf numFmtId="0" fontId="3" fillId="12" borderId="12" xfId="0" applyFont="1" applyFill="1" applyBorder="1" applyAlignment="1">
      <alignment vertical="center" wrapText="1"/>
    </xf>
    <xf numFmtId="0" fontId="3" fillId="14" borderId="12" xfId="0" applyFont="1" applyFill="1" applyBorder="1" applyAlignment="1">
      <alignment vertical="center" wrapText="1"/>
    </xf>
    <xf numFmtId="0" fontId="3" fillId="16" borderId="12" xfId="0" applyFont="1" applyFill="1" applyBorder="1" applyAlignment="1">
      <alignment vertical="center" wrapText="1"/>
    </xf>
    <xf numFmtId="0" fontId="4" fillId="4" borderId="5" xfId="0" applyFont="1" applyFill="1" applyBorder="1" applyAlignment="1">
      <alignment horizontal="center" vertical="center" wrapText="1"/>
    </xf>
    <xf numFmtId="0" fontId="0" fillId="24" borderId="0" xfId="0" applyFill="1" applyAlignment="1">
      <alignment vertical="center"/>
    </xf>
    <xf numFmtId="43" fontId="7" fillId="0" borderId="18" xfId="1" applyFont="1" applyFill="1" applyBorder="1" applyAlignment="1" applyProtection="1">
      <alignment vertical="center"/>
      <protection locked="0"/>
    </xf>
    <xf numFmtId="43" fontId="2" fillId="2" borderId="19" xfId="1" applyFont="1" applyFill="1" applyBorder="1" applyAlignment="1" applyProtection="1">
      <alignment vertical="center"/>
    </xf>
    <xf numFmtId="43" fontId="1" fillId="0" borderId="15" xfId="1" applyFont="1" applyBorder="1" applyAlignment="1" applyProtection="1">
      <alignment vertical="center"/>
      <protection locked="0"/>
    </xf>
    <xf numFmtId="43" fontId="3" fillId="4" borderId="16" xfId="1" applyFont="1" applyFill="1" applyBorder="1" applyAlignment="1" applyProtection="1">
      <alignment vertical="center"/>
    </xf>
    <xf numFmtId="43" fontId="1" fillId="0" borderId="5" xfId="1" applyFont="1" applyBorder="1" applyAlignment="1" applyProtection="1">
      <alignment vertical="center"/>
      <protection locked="0"/>
    </xf>
    <xf numFmtId="43" fontId="3" fillId="4" borderId="10" xfId="1" applyFont="1" applyFill="1" applyBorder="1" applyAlignment="1" applyProtection="1">
      <alignment vertical="center"/>
    </xf>
    <xf numFmtId="43" fontId="3" fillId="7" borderId="5" xfId="1" applyFont="1" applyFill="1" applyBorder="1" applyAlignment="1" applyProtection="1">
      <alignment vertical="center"/>
    </xf>
    <xf numFmtId="43" fontId="3" fillId="7" borderId="10" xfId="1" applyFont="1" applyFill="1" applyBorder="1" applyAlignment="1" applyProtection="1">
      <alignment vertical="center"/>
    </xf>
    <xf numFmtId="43" fontId="3" fillId="6" borderId="12" xfId="1" applyFont="1" applyFill="1" applyBorder="1" applyAlignment="1" applyProtection="1">
      <alignment vertical="center"/>
    </xf>
    <xf numFmtId="43" fontId="3" fillId="18" borderId="13" xfId="1" applyFont="1" applyFill="1" applyBorder="1" applyAlignment="1" applyProtection="1">
      <alignment vertical="center"/>
    </xf>
    <xf numFmtId="43" fontId="2" fillId="8" borderId="19" xfId="1" applyFont="1" applyFill="1" applyBorder="1" applyAlignment="1" applyProtection="1">
      <alignment vertical="center"/>
    </xf>
    <xf numFmtId="43" fontId="1" fillId="4" borderId="15" xfId="1" applyFont="1" applyFill="1" applyBorder="1" applyAlignment="1" applyProtection="1">
      <alignment vertical="center"/>
    </xf>
    <xf numFmtId="43" fontId="1" fillId="4" borderId="5" xfId="1" applyFont="1" applyFill="1" applyBorder="1" applyAlignment="1" applyProtection="1">
      <alignment vertical="center"/>
    </xf>
    <xf numFmtId="43" fontId="3" fillId="10" borderId="5" xfId="1" applyFont="1" applyFill="1" applyBorder="1" applyAlignment="1" applyProtection="1">
      <alignment vertical="center"/>
    </xf>
    <xf numFmtId="43" fontId="3" fillId="10" borderId="10" xfId="1" applyFont="1" applyFill="1" applyBorder="1" applyAlignment="1" applyProtection="1">
      <alignment vertical="center"/>
    </xf>
    <xf numFmtId="43" fontId="3" fillId="9" borderId="12" xfId="1" applyFont="1" applyFill="1" applyBorder="1" applyAlignment="1" applyProtection="1">
      <alignment vertical="center"/>
    </xf>
    <xf numFmtId="43" fontId="3" fillId="19" borderId="13" xfId="1" applyFont="1" applyFill="1" applyBorder="1" applyAlignment="1" applyProtection="1">
      <alignment vertical="center"/>
    </xf>
    <xf numFmtId="0" fontId="1" fillId="0" borderId="0" xfId="0" applyFont="1" applyAlignment="1">
      <alignment vertical="center"/>
    </xf>
    <xf numFmtId="43" fontId="3" fillId="4" borderId="8" xfId="1" applyFont="1" applyFill="1" applyBorder="1" applyAlignment="1" applyProtection="1">
      <alignment vertical="center"/>
    </xf>
    <xf numFmtId="43" fontId="1" fillId="12" borderId="12" xfId="1" applyFont="1" applyFill="1" applyBorder="1" applyAlignment="1" applyProtection="1">
      <alignment vertical="center"/>
    </xf>
    <xf numFmtId="43" fontId="3" fillId="12" borderId="13" xfId="1" applyFont="1" applyFill="1" applyBorder="1" applyAlignment="1" applyProtection="1">
      <alignment vertical="center"/>
    </xf>
    <xf numFmtId="43" fontId="1" fillId="4" borderId="7" xfId="1" applyFont="1" applyFill="1" applyBorder="1" applyAlignment="1" applyProtection="1">
      <alignment vertical="center"/>
    </xf>
    <xf numFmtId="43" fontId="3" fillId="14" borderId="12" xfId="1" applyFont="1" applyFill="1" applyBorder="1" applyAlignment="1" applyProtection="1">
      <alignment vertical="center"/>
    </xf>
    <xf numFmtId="43" fontId="3" fillId="20" borderId="13" xfId="1" applyFont="1" applyFill="1" applyBorder="1" applyAlignment="1" applyProtection="1">
      <alignment vertical="center"/>
    </xf>
    <xf numFmtId="10" fontId="1" fillId="4" borderId="7" xfId="2" applyNumberFormat="1" applyFont="1" applyFill="1" applyBorder="1" applyAlignment="1" applyProtection="1">
      <alignment horizontal="center" vertical="center"/>
    </xf>
    <xf numFmtId="10" fontId="3" fillId="4" borderId="8" xfId="2" applyNumberFormat="1" applyFont="1" applyFill="1" applyBorder="1" applyAlignment="1" applyProtection="1">
      <alignment horizontal="center" vertical="center"/>
    </xf>
    <xf numFmtId="10" fontId="3" fillId="16" borderId="12" xfId="2" applyNumberFormat="1" applyFont="1" applyFill="1" applyBorder="1" applyAlignment="1" applyProtection="1">
      <alignment horizontal="center" vertical="center"/>
    </xf>
    <xf numFmtId="0" fontId="2" fillId="2" borderId="4" xfId="0" applyFont="1" applyFill="1" applyBorder="1" applyAlignment="1" applyProtection="1">
      <alignment horizontal="center" vertical="center"/>
      <protection locked="0"/>
    </xf>
    <xf numFmtId="0" fontId="2" fillId="25" borderId="3" xfId="0" applyFont="1" applyFill="1" applyBorder="1" applyAlignment="1">
      <alignment horizontal="center" vertical="center"/>
    </xf>
    <xf numFmtId="0" fontId="0" fillId="24" borderId="0" xfId="0" applyFill="1"/>
    <xf numFmtId="0" fontId="3" fillId="22" borderId="5" xfId="0" applyFont="1" applyFill="1" applyBorder="1" applyAlignment="1">
      <alignment wrapText="1"/>
    </xf>
    <xf numFmtId="0" fontId="0" fillId="0" borderId="5" xfId="0" applyBorder="1" applyAlignment="1">
      <alignment wrapText="1"/>
    </xf>
    <xf numFmtId="0" fontId="0" fillId="7" borderId="5" xfId="0" applyFill="1" applyBorder="1" applyAlignment="1">
      <alignment wrapText="1"/>
    </xf>
    <xf numFmtId="0" fontId="4" fillId="0" borderId="0" xfId="0" applyFont="1"/>
    <xf numFmtId="0" fontId="0" fillId="22" borderId="9" xfId="0" applyFill="1" applyBorder="1" applyAlignment="1">
      <alignment horizontal="center" vertical="center"/>
    </xf>
    <xf numFmtId="0" fontId="0" fillId="0" borderId="9" xfId="0" applyBorder="1" applyAlignment="1">
      <alignment horizontal="center" vertical="center"/>
    </xf>
    <xf numFmtId="0" fontId="0" fillId="7" borderId="9" xfId="0"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wrapText="1"/>
    </xf>
    <xf numFmtId="0" fontId="2" fillId="23" borderId="18" xfId="0" applyFont="1" applyFill="1" applyBorder="1" applyAlignment="1">
      <alignment horizontal="center" vertical="center" wrapText="1"/>
    </xf>
    <xf numFmtId="0" fontId="2" fillId="23" borderId="19" xfId="0" applyFont="1" applyFill="1" applyBorder="1" applyAlignment="1">
      <alignment horizontal="center" vertical="center" wrapText="1"/>
    </xf>
    <xf numFmtId="0" fontId="0" fillId="22" borderId="14" xfId="0" applyFill="1" applyBorder="1" applyAlignment="1">
      <alignment horizontal="center" vertical="center"/>
    </xf>
    <xf numFmtId="0" fontId="3" fillId="22" borderId="15" xfId="0" applyFont="1" applyFill="1" applyBorder="1" applyAlignment="1">
      <alignment wrapText="1"/>
    </xf>
    <xf numFmtId="0" fontId="2" fillId="23" borderId="48" xfId="0" applyFont="1" applyFill="1" applyBorder="1" applyAlignment="1">
      <alignment horizontal="center" vertical="center" wrapText="1"/>
    </xf>
    <xf numFmtId="0" fontId="2" fillId="23" borderId="49" xfId="0" applyFont="1" applyFill="1" applyBorder="1" applyAlignment="1">
      <alignment horizontal="center" vertical="center" wrapText="1"/>
    </xf>
    <xf numFmtId="43" fontId="2" fillId="2" borderId="48" xfId="1" applyFont="1" applyFill="1" applyBorder="1" applyAlignment="1" applyProtection="1">
      <alignment vertical="center"/>
    </xf>
    <xf numFmtId="43" fontId="2" fillId="2" borderId="49" xfId="1" applyFont="1" applyFill="1" applyBorder="1" applyProtection="1"/>
    <xf numFmtId="43" fontId="2" fillId="2" borderId="18" xfId="1" applyFont="1" applyFill="1" applyBorder="1" applyProtection="1"/>
    <xf numFmtId="43" fontId="2" fillId="2" borderId="18" xfId="1" applyFont="1" applyFill="1" applyBorder="1"/>
    <xf numFmtId="43" fontId="0" fillId="22" borderId="34" xfId="1" applyFont="1" applyFill="1" applyBorder="1" applyAlignment="1" applyProtection="1">
      <alignment vertical="center"/>
    </xf>
    <xf numFmtId="43" fontId="0" fillId="22" borderId="44" xfId="1" applyFont="1" applyFill="1" applyBorder="1" applyProtection="1"/>
    <xf numFmtId="43" fontId="0" fillId="22" borderId="15" xfId="1" applyFont="1" applyFill="1" applyBorder="1" applyProtection="1"/>
    <xf numFmtId="43" fontId="0" fillId="22" borderId="15" xfId="1" applyFont="1" applyFill="1" applyBorder="1"/>
    <xf numFmtId="43" fontId="0" fillId="0" borderId="29" xfId="1" applyFont="1" applyBorder="1" applyAlignment="1" applyProtection="1">
      <alignment vertical="center"/>
      <protection locked="0"/>
    </xf>
    <xf numFmtId="43" fontId="0" fillId="0" borderId="51" xfId="1" applyFont="1" applyBorder="1" applyAlignment="1" applyProtection="1">
      <alignment vertical="center"/>
      <protection locked="0"/>
    </xf>
    <xf numFmtId="43" fontId="0" fillId="0" borderId="30" xfId="1" applyFont="1" applyBorder="1" applyProtection="1">
      <protection locked="0"/>
    </xf>
    <xf numFmtId="43" fontId="0" fillId="0" borderId="5" xfId="1" applyFont="1" applyBorder="1" applyProtection="1">
      <protection locked="0"/>
    </xf>
    <xf numFmtId="43" fontId="0" fillId="22" borderId="29" xfId="1" applyFont="1" applyFill="1" applyBorder="1" applyAlignment="1" applyProtection="1">
      <alignment vertical="center"/>
    </xf>
    <xf numFmtId="43" fontId="0" fillId="22" borderId="30" xfId="1" applyFont="1" applyFill="1" applyBorder="1" applyProtection="1"/>
    <xf numFmtId="43" fontId="0" fillId="22" borderId="5" xfId="1" applyFont="1" applyFill="1" applyBorder="1" applyProtection="1"/>
    <xf numFmtId="43" fontId="0" fillId="22" borderId="5" xfId="1" applyFont="1" applyFill="1" applyBorder="1"/>
    <xf numFmtId="43" fontId="0" fillId="7" borderId="29" xfId="1" applyFont="1" applyFill="1" applyBorder="1" applyAlignment="1" applyProtection="1">
      <alignment vertical="center"/>
    </xf>
    <xf numFmtId="43" fontId="0" fillId="7" borderId="30" xfId="1" applyFont="1" applyFill="1" applyBorder="1" applyProtection="1"/>
    <xf numFmtId="43" fontId="0" fillId="7" borderId="5" xfId="1" applyFont="1" applyFill="1" applyBorder="1" applyProtection="1"/>
    <xf numFmtId="43" fontId="0" fillId="7" borderId="5" xfId="1" applyFont="1" applyFill="1" applyBorder="1"/>
    <xf numFmtId="43" fontId="0" fillId="0" borderId="32" xfId="1" applyFont="1" applyBorder="1" applyAlignment="1" applyProtection="1">
      <alignment vertical="center"/>
      <protection locked="0"/>
    </xf>
    <xf numFmtId="43" fontId="0" fillId="0" borderId="52" xfId="1" applyFont="1" applyBorder="1" applyAlignment="1" applyProtection="1">
      <alignment vertical="center"/>
      <protection locked="0"/>
    </xf>
    <xf numFmtId="43" fontId="0" fillId="0" borderId="40" xfId="1" applyFont="1" applyBorder="1" applyProtection="1">
      <protection locked="0"/>
    </xf>
    <xf numFmtId="43" fontId="0" fillId="0" borderId="12" xfId="1" applyFont="1" applyBorder="1" applyProtection="1">
      <protection locked="0"/>
    </xf>
    <xf numFmtId="10" fontId="2" fillId="2" borderId="19" xfId="2" applyNumberFormat="1" applyFont="1" applyFill="1" applyBorder="1" applyAlignment="1">
      <alignment horizontal="center"/>
    </xf>
    <xf numFmtId="10" fontId="0" fillId="22" borderId="16" xfId="2" applyNumberFormat="1" applyFont="1" applyFill="1" applyBorder="1" applyAlignment="1">
      <alignment horizontal="center"/>
    </xf>
    <xf numFmtId="10" fontId="0" fillId="22" borderId="10" xfId="2" applyNumberFormat="1" applyFont="1" applyFill="1" applyBorder="1" applyAlignment="1">
      <alignment horizontal="center"/>
    </xf>
    <xf numFmtId="10" fontId="0" fillId="7" borderId="10" xfId="2" applyNumberFormat="1" applyFont="1" applyFill="1" applyBorder="1" applyAlignment="1">
      <alignment horizontal="center"/>
    </xf>
    <xf numFmtId="43" fontId="0" fillId="0" borderId="0" xfId="1" applyFont="1" applyAlignment="1">
      <alignment vertical="center"/>
    </xf>
    <xf numFmtId="43" fontId="0" fillId="4" borderId="5" xfId="1" applyFont="1" applyFill="1" applyBorder="1"/>
    <xf numFmtId="10" fontId="0" fillId="4" borderId="10" xfId="2" applyNumberFormat="1" applyFont="1" applyFill="1" applyBorder="1" applyAlignment="1">
      <alignment horizontal="center"/>
    </xf>
    <xf numFmtId="43" fontId="0" fillId="4" borderId="12" xfId="1" applyFont="1" applyFill="1" applyBorder="1"/>
    <xf numFmtId="10" fontId="0" fillId="4" borderId="13" xfId="2" applyNumberFormat="1" applyFont="1" applyFill="1" applyBorder="1" applyAlignment="1">
      <alignment horizontal="center"/>
    </xf>
    <xf numFmtId="0" fontId="2" fillId="13" borderId="1" xfId="0" applyFont="1" applyFill="1" applyBorder="1" applyAlignment="1">
      <alignment horizontal="center" vertical="center" wrapText="1"/>
    </xf>
    <xf numFmtId="43" fontId="0" fillId="26" borderId="50" xfId="1" applyFont="1" applyFill="1" applyBorder="1" applyAlignment="1" applyProtection="1">
      <alignment vertical="center"/>
    </xf>
    <xf numFmtId="43" fontId="0" fillId="26" borderId="51" xfId="1" applyFont="1" applyFill="1" applyBorder="1" applyAlignment="1" applyProtection="1">
      <alignment vertical="center"/>
    </xf>
    <xf numFmtId="43" fontId="0" fillId="12" borderId="51" xfId="1" applyFont="1" applyFill="1" applyBorder="1" applyAlignment="1" applyProtection="1">
      <alignment vertical="center"/>
    </xf>
    <xf numFmtId="0" fontId="0" fillId="0" borderId="0" xfId="0" applyAlignment="1">
      <alignment horizontal="left" vertical="center"/>
    </xf>
    <xf numFmtId="43" fontId="9" fillId="25" borderId="48" xfId="1" applyFont="1" applyFill="1" applyBorder="1" applyAlignment="1" applyProtection="1">
      <alignment vertical="center"/>
    </xf>
    <xf numFmtId="43" fontId="9" fillId="25" borderId="1" xfId="1" applyFont="1" applyFill="1" applyBorder="1" applyAlignment="1" applyProtection="1">
      <alignment vertical="center"/>
    </xf>
    <xf numFmtId="43" fontId="9" fillId="25" borderId="49" xfId="1" applyFont="1" applyFill="1" applyBorder="1" applyProtection="1"/>
    <xf numFmtId="43" fontId="9" fillId="25" borderId="18" xfId="1" applyFont="1" applyFill="1" applyBorder="1" applyProtection="1"/>
    <xf numFmtId="43" fontId="9" fillId="25" borderId="18" xfId="1" applyFont="1" applyFill="1" applyBorder="1"/>
    <xf numFmtId="0" fontId="4" fillId="21" borderId="14" xfId="0" applyFont="1" applyFill="1" applyBorder="1" applyAlignment="1">
      <alignment horizontal="center" vertical="center"/>
    </xf>
    <xf numFmtId="0" fontId="6" fillId="21" borderId="15" xfId="0" applyFont="1" applyFill="1" applyBorder="1" applyAlignment="1">
      <alignment wrapText="1"/>
    </xf>
    <xf numFmtId="43" fontId="4" fillId="21" borderId="34" xfId="1" applyFont="1" applyFill="1" applyBorder="1" applyAlignment="1" applyProtection="1">
      <alignment vertical="center"/>
    </xf>
    <xf numFmtId="43" fontId="4" fillId="21" borderId="50" xfId="1" applyFont="1" applyFill="1" applyBorder="1" applyAlignment="1" applyProtection="1">
      <alignment vertical="center"/>
    </xf>
    <xf numFmtId="43" fontId="4" fillId="21" borderId="44" xfId="1" applyFont="1" applyFill="1" applyBorder="1" applyProtection="1"/>
    <xf numFmtId="43" fontId="4" fillId="21" borderId="15" xfId="1" applyFont="1" applyFill="1" applyBorder="1" applyProtection="1"/>
    <xf numFmtId="43" fontId="4" fillId="21" borderId="15" xfId="1" applyFont="1" applyFill="1" applyBorder="1"/>
    <xf numFmtId="0" fontId="4" fillId="21" borderId="53" xfId="0" applyFont="1" applyFill="1" applyBorder="1" applyAlignment="1">
      <alignment horizontal="center" vertical="center"/>
    </xf>
    <xf numFmtId="0" fontId="6" fillId="21" borderId="54" xfId="0" applyFont="1" applyFill="1" applyBorder="1" applyAlignment="1">
      <alignment wrapText="1"/>
    </xf>
    <xf numFmtId="43" fontId="4" fillId="21" borderId="55" xfId="1" applyFont="1" applyFill="1" applyBorder="1" applyAlignment="1" applyProtection="1">
      <alignment vertical="center"/>
    </xf>
    <xf numFmtId="43" fontId="4" fillId="21" borderId="43" xfId="1" applyFont="1" applyFill="1" applyBorder="1" applyAlignment="1" applyProtection="1">
      <alignment vertical="center"/>
    </xf>
    <xf numFmtId="43" fontId="4" fillId="21" borderId="56" xfId="1" applyFont="1" applyFill="1" applyBorder="1" applyProtection="1"/>
    <xf numFmtId="43" fontId="4" fillId="21" borderId="54" xfId="1" applyFont="1" applyFill="1" applyBorder="1" applyProtection="1"/>
    <xf numFmtId="43" fontId="4" fillId="21" borderId="54" xfId="1" applyFont="1" applyFill="1" applyBorder="1"/>
    <xf numFmtId="10" fontId="9" fillId="27" borderId="19" xfId="2" applyNumberFormat="1" applyFont="1" applyFill="1" applyBorder="1" applyAlignment="1">
      <alignment horizontal="center"/>
    </xf>
    <xf numFmtId="10" fontId="4" fillId="28" borderId="16" xfId="2" applyNumberFormat="1" applyFont="1" applyFill="1" applyBorder="1" applyAlignment="1">
      <alignment horizontal="center"/>
    </xf>
    <xf numFmtId="10" fontId="4" fillId="28" borderId="36" xfId="2" applyNumberFormat="1" applyFont="1" applyFill="1" applyBorder="1" applyAlignment="1">
      <alignment horizontal="center"/>
    </xf>
    <xf numFmtId="43" fontId="2" fillId="2" borderId="49" xfId="1" applyFont="1" applyFill="1" applyBorder="1" applyAlignment="1" applyProtection="1">
      <alignment vertical="center"/>
    </xf>
    <xf numFmtId="43" fontId="2" fillId="2" borderId="18" xfId="1" applyFont="1" applyFill="1" applyBorder="1" applyAlignment="1" applyProtection="1">
      <alignment vertical="center"/>
    </xf>
    <xf numFmtId="43" fontId="2" fillId="2" borderId="18" xfId="1" applyFont="1" applyFill="1" applyBorder="1" applyAlignment="1">
      <alignment vertical="center"/>
    </xf>
    <xf numFmtId="10" fontId="2" fillId="2" borderId="19" xfId="2" applyNumberFormat="1" applyFont="1" applyFill="1" applyBorder="1" applyAlignment="1">
      <alignment horizontal="center" vertical="center"/>
    </xf>
    <xf numFmtId="0" fontId="0" fillId="22" borderId="57" xfId="0" applyFill="1" applyBorder="1" applyAlignment="1">
      <alignment horizontal="center" vertical="center"/>
    </xf>
    <xf numFmtId="43" fontId="0" fillId="4" borderId="29" xfId="1" applyFont="1" applyFill="1" applyBorder="1" applyAlignment="1" applyProtection="1">
      <alignment vertical="center"/>
    </xf>
    <xf numFmtId="43" fontId="0" fillId="4" borderId="30" xfId="1" applyFont="1" applyFill="1" applyBorder="1" applyProtection="1"/>
    <xf numFmtId="43" fontId="0" fillId="4" borderId="5" xfId="1" applyFont="1" applyFill="1" applyBorder="1" applyProtection="1"/>
    <xf numFmtId="43" fontId="2" fillId="5" borderId="18" xfId="1" applyFont="1" applyFill="1" applyBorder="1" applyProtection="1"/>
    <xf numFmtId="10" fontId="2" fillId="5" borderId="19" xfId="2" applyNumberFormat="1" applyFont="1" applyFill="1" applyBorder="1" applyAlignment="1" applyProtection="1">
      <alignment horizontal="center"/>
    </xf>
    <xf numFmtId="43" fontId="7" fillId="29" borderId="18" xfId="1" applyFont="1" applyFill="1" applyBorder="1" applyProtection="1"/>
    <xf numFmtId="43" fontId="7" fillId="30" borderId="48" xfId="1" applyFont="1" applyFill="1" applyBorder="1" applyAlignment="1" applyProtection="1">
      <alignment vertical="center"/>
      <protection locked="0"/>
    </xf>
    <xf numFmtId="43" fontId="7" fillId="30" borderId="1" xfId="1" applyFont="1" applyFill="1" applyBorder="1" applyAlignment="1" applyProtection="1">
      <alignment vertical="center"/>
      <protection locked="0"/>
    </xf>
    <xf numFmtId="43" fontId="7" fillId="30" borderId="18" xfId="1" applyFont="1" applyFill="1" applyBorder="1" applyProtection="1"/>
    <xf numFmtId="10" fontId="7" fillId="30" borderId="19" xfId="2" applyNumberFormat="1" applyFont="1" applyFill="1" applyBorder="1" applyAlignment="1" applyProtection="1">
      <alignment horizontal="center"/>
    </xf>
    <xf numFmtId="0" fontId="2" fillId="13" borderId="41" xfId="0" applyFont="1" applyFill="1" applyBorder="1" applyAlignment="1">
      <alignment horizontal="center" vertical="center" wrapText="1"/>
    </xf>
    <xf numFmtId="43" fontId="2" fillId="2" borderId="12" xfId="1" applyFont="1" applyFill="1" applyBorder="1" applyAlignment="1" applyProtection="1">
      <alignment vertical="center"/>
    </xf>
    <xf numFmtId="43" fontId="2" fillId="2" borderId="1" xfId="1" applyFont="1" applyFill="1" applyBorder="1" applyAlignment="1" applyProtection="1">
      <alignment vertical="center"/>
    </xf>
    <xf numFmtId="43" fontId="2" fillId="31" borderId="18" xfId="1" applyFont="1" applyFill="1" applyBorder="1" applyProtection="1"/>
    <xf numFmtId="10" fontId="2" fillId="31" borderId="19" xfId="2" applyNumberFormat="1" applyFont="1" applyFill="1" applyBorder="1" applyAlignment="1" applyProtection="1">
      <alignment horizontal="center"/>
    </xf>
    <xf numFmtId="43" fontId="7" fillId="0" borderId="5" xfId="1" applyFont="1" applyFill="1" applyBorder="1" applyAlignment="1" applyProtection="1">
      <alignment vertical="center"/>
      <protection locked="0"/>
    </xf>
    <xf numFmtId="43" fontId="7" fillId="33" borderId="5" xfId="1" applyFont="1" applyFill="1" applyBorder="1" applyProtection="1"/>
    <xf numFmtId="43" fontId="7" fillId="0" borderId="7" xfId="1" applyFont="1" applyFill="1" applyBorder="1" applyAlignment="1" applyProtection="1">
      <alignment vertical="center"/>
      <protection locked="0"/>
    </xf>
    <xf numFmtId="10" fontId="7" fillId="33" borderId="10" xfId="2" applyNumberFormat="1" applyFont="1" applyFill="1" applyBorder="1" applyAlignment="1" applyProtection="1">
      <alignment horizontal="center"/>
    </xf>
    <xf numFmtId="43" fontId="2" fillId="13" borderId="18" xfId="1" applyFont="1" applyFill="1" applyBorder="1" applyAlignment="1" applyProtection="1">
      <alignment vertical="center"/>
    </xf>
    <xf numFmtId="43" fontId="2" fillId="13" borderId="18" xfId="1" applyFont="1" applyFill="1" applyBorder="1" applyProtection="1"/>
    <xf numFmtId="10" fontId="2" fillId="13" borderId="19" xfId="2" applyNumberFormat="1" applyFont="1" applyFill="1" applyBorder="1" applyAlignment="1" applyProtection="1">
      <alignment horizontal="center"/>
    </xf>
    <xf numFmtId="10" fontId="7" fillId="32" borderId="5" xfId="2" applyNumberFormat="1" applyFont="1" applyFill="1" applyBorder="1" applyAlignment="1" applyProtection="1">
      <alignment horizontal="center" vertical="center"/>
    </xf>
    <xf numFmtId="10" fontId="7" fillId="32" borderId="5" xfId="2" applyNumberFormat="1" applyFont="1" applyFill="1" applyBorder="1" applyAlignment="1" applyProtection="1">
      <alignment horizontal="center"/>
    </xf>
    <xf numFmtId="43" fontId="7" fillId="4" borderId="5" xfId="1" applyFont="1" applyFill="1" applyBorder="1" applyAlignment="1" applyProtection="1">
      <alignment vertical="center"/>
    </xf>
    <xf numFmtId="43" fontId="7" fillId="4" borderId="5" xfId="1" applyFont="1" applyFill="1" applyBorder="1" applyProtection="1"/>
    <xf numFmtId="10" fontId="7" fillId="4" borderId="10" xfId="2" applyNumberFormat="1" applyFont="1" applyFill="1" applyBorder="1" applyAlignment="1" applyProtection="1">
      <alignment horizontal="center"/>
    </xf>
    <xf numFmtId="43" fontId="7" fillId="35" borderId="58" xfId="1" applyFont="1" applyFill="1" applyBorder="1" applyProtection="1"/>
    <xf numFmtId="43" fontId="7" fillId="34" borderId="58" xfId="1" applyFont="1" applyFill="1" applyBorder="1" applyProtection="1">
      <protection locked="0"/>
    </xf>
    <xf numFmtId="43" fontId="7" fillId="34" borderId="58" xfId="1" applyFont="1" applyFill="1" applyBorder="1" applyProtection="1"/>
    <xf numFmtId="10" fontId="7" fillId="34" borderId="59" xfId="2" applyNumberFormat="1" applyFont="1" applyFill="1" applyBorder="1" applyAlignment="1" applyProtection="1">
      <alignment horizontal="center"/>
    </xf>
    <xf numFmtId="43" fontId="7" fillId="29" borderId="5" xfId="1" applyFont="1" applyFill="1" applyBorder="1" applyAlignment="1" applyProtection="1">
      <alignment vertical="center"/>
    </xf>
    <xf numFmtId="43" fontId="7" fillId="29" borderId="5" xfId="1" applyFont="1" applyFill="1" applyBorder="1" applyProtection="1"/>
    <xf numFmtId="43" fontId="7" fillId="30" borderId="5" xfId="1" applyFont="1" applyFill="1" applyBorder="1" applyProtection="1"/>
    <xf numFmtId="10" fontId="7" fillId="30" borderId="10" xfId="2" applyNumberFormat="1" applyFont="1" applyFill="1" applyBorder="1" applyAlignment="1" applyProtection="1">
      <alignment horizontal="center"/>
    </xf>
    <xf numFmtId="0" fontId="0" fillId="4" borderId="37" xfId="0" applyFill="1" applyBorder="1" applyAlignment="1">
      <alignment horizontal="center" vertical="center"/>
    </xf>
    <xf numFmtId="0" fontId="0" fillId="4" borderId="30" xfId="0" applyFill="1" applyBorder="1" applyAlignment="1">
      <alignment wrapText="1"/>
    </xf>
    <xf numFmtId="0" fontId="0" fillId="4" borderId="57" xfId="0" applyFill="1" applyBorder="1" applyAlignment="1">
      <alignment horizontal="center" vertical="center"/>
    </xf>
    <xf numFmtId="0" fontId="0" fillId="4" borderId="14" xfId="0" applyFill="1" applyBorder="1" applyAlignment="1">
      <alignment horizontal="center" vertical="center"/>
    </xf>
    <xf numFmtId="0" fontId="0" fillId="4" borderId="5" xfId="0" applyFill="1" applyBorder="1" applyAlignment="1">
      <alignment wrapText="1"/>
    </xf>
    <xf numFmtId="0" fontId="0" fillId="0" borderId="0" xfId="0" applyAlignment="1">
      <alignment vertical="top"/>
    </xf>
    <xf numFmtId="0" fontId="0" fillId="0" borderId="0" xfId="0" applyAlignment="1">
      <alignment horizontal="center" vertical="top"/>
    </xf>
    <xf numFmtId="0" fontId="0" fillId="0" borderId="0" xfId="0" applyAlignment="1">
      <alignment horizontal="left" vertical="top"/>
    </xf>
    <xf numFmtId="0" fontId="0" fillId="0" borderId="0" xfId="0" applyAlignment="1">
      <alignment vertical="top" wrapText="1"/>
    </xf>
    <xf numFmtId="0" fontId="2" fillId="23" borderId="17" xfId="0" applyFont="1" applyFill="1" applyBorder="1" applyAlignment="1">
      <alignment horizontal="center" vertical="top" wrapText="1"/>
    </xf>
    <xf numFmtId="43" fontId="2" fillId="5" borderId="48" xfId="1" applyFont="1" applyFill="1" applyBorder="1" applyAlignment="1" applyProtection="1">
      <alignment vertical="center"/>
    </xf>
    <xf numFmtId="0" fontId="2" fillId="23" borderId="18" xfId="0" applyFont="1" applyFill="1" applyBorder="1" applyAlignment="1">
      <alignment horizontal="center" vertical="top" wrapText="1"/>
    </xf>
    <xf numFmtId="0" fontId="0" fillId="0" borderId="0" xfId="0" applyAlignment="1">
      <alignment horizontal="left" vertical="top" wrapText="1"/>
    </xf>
    <xf numFmtId="43" fontId="2" fillId="31" borderId="48" xfId="1" applyFont="1" applyFill="1" applyBorder="1" applyAlignment="1" applyProtection="1">
      <alignment vertical="center"/>
    </xf>
    <xf numFmtId="43" fontId="2" fillId="31" borderId="1" xfId="1" applyFont="1" applyFill="1" applyBorder="1" applyAlignment="1" applyProtection="1">
      <alignment vertical="center"/>
    </xf>
    <xf numFmtId="43" fontId="2" fillId="31" borderId="49" xfId="1" applyFont="1" applyFill="1" applyBorder="1" applyProtection="1"/>
    <xf numFmtId="0" fontId="2" fillId="23" borderId="1" xfId="0" applyFont="1" applyFill="1" applyBorder="1" applyAlignment="1">
      <alignment horizontal="center" vertical="top" wrapText="1"/>
    </xf>
    <xf numFmtId="43" fontId="0" fillId="22" borderId="16" xfId="1" applyFont="1" applyFill="1" applyBorder="1" applyAlignment="1" applyProtection="1">
      <alignment vertical="center"/>
    </xf>
    <xf numFmtId="43" fontId="0" fillId="4" borderId="10" xfId="1" applyFont="1" applyFill="1" applyBorder="1"/>
    <xf numFmtId="43" fontId="0" fillId="4" borderId="10" xfId="1" applyFont="1" applyFill="1" applyBorder="1" applyAlignment="1" applyProtection="1">
      <alignment vertical="center"/>
    </xf>
    <xf numFmtId="43" fontId="2" fillId="31" borderId="19" xfId="1" applyFont="1" applyFill="1" applyBorder="1" applyAlignment="1" applyProtection="1">
      <alignment vertical="center"/>
    </xf>
    <xf numFmtId="43" fontId="2" fillId="5" borderId="19" xfId="1" applyFont="1" applyFill="1" applyBorder="1" applyAlignment="1" applyProtection="1">
      <alignment vertical="center"/>
    </xf>
    <xf numFmtId="0" fontId="2" fillId="15" borderId="17" xfId="0" applyFont="1" applyFill="1" applyBorder="1" applyAlignment="1">
      <alignment horizontal="center" vertical="top" wrapText="1"/>
    </xf>
    <xf numFmtId="0" fontId="2" fillId="8" borderId="18" xfId="0" applyFont="1" applyFill="1" applyBorder="1" applyAlignment="1">
      <alignment horizontal="center" vertical="top" wrapText="1"/>
    </xf>
    <xf numFmtId="0" fontId="0" fillId="4" borderId="9" xfId="0"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wrapText="1"/>
    </xf>
    <xf numFmtId="43" fontId="7" fillId="4" borderId="7" xfId="1" applyFont="1" applyFill="1" applyBorder="1" applyProtection="1"/>
    <xf numFmtId="10" fontId="7" fillId="4" borderId="8" xfId="2" applyNumberFormat="1" applyFont="1" applyFill="1" applyBorder="1" applyAlignment="1" applyProtection="1">
      <alignment horizontal="center"/>
    </xf>
    <xf numFmtId="43" fontId="7" fillId="0" borderId="49" xfId="1" applyFont="1" applyFill="1" applyBorder="1" applyProtection="1">
      <protection locked="0"/>
    </xf>
    <xf numFmtId="43" fontId="7" fillId="0" borderId="18" xfId="1" applyFont="1" applyFill="1" applyBorder="1" applyProtection="1">
      <protection locked="0"/>
    </xf>
    <xf numFmtId="0" fontId="5" fillId="2" borderId="3" xfId="0" applyFont="1" applyFill="1" applyBorder="1" applyAlignment="1">
      <alignment vertical="center"/>
    </xf>
    <xf numFmtId="0" fontId="2" fillId="25" borderId="1" xfId="0" applyFon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11" fillId="36" borderId="0" xfId="0" applyFont="1" applyFill="1" applyAlignment="1">
      <alignment vertical="top"/>
    </xf>
    <xf numFmtId="0" fontId="11" fillId="0" borderId="0" xfId="0" applyFont="1" applyAlignment="1">
      <alignment vertical="top" wrapText="1"/>
    </xf>
    <xf numFmtId="0" fontId="11" fillId="0" borderId="0" xfId="0" applyFont="1" applyAlignment="1">
      <alignment horizontal="center" vertical="top" wrapText="1"/>
    </xf>
    <xf numFmtId="0" fontId="11" fillId="36" borderId="0" xfId="0" applyFont="1" applyFill="1" applyAlignment="1">
      <alignment vertical="center"/>
    </xf>
    <xf numFmtId="0" fontId="11" fillId="0" borderId="0" xfId="0" applyFont="1" applyAlignment="1">
      <alignment vertical="center" wrapText="1"/>
    </xf>
    <xf numFmtId="0" fontId="11" fillId="0" borderId="0" xfId="0" applyFont="1" applyAlignment="1">
      <alignment vertical="top"/>
    </xf>
    <xf numFmtId="0" fontId="11" fillId="0" borderId="0" xfId="0" applyFont="1" applyAlignment="1">
      <alignment vertical="center"/>
    </xf>
    <xf numFmtId="0" fontId="12" fillId="0" borderId="0" xfId="0" applyFont="1" applyAlignment="1">
      <alignment horizontal="center" vertical="center" wrapText="1"/>
    </xf>
    <xf numFmtId="0" fontId="12" fillId="0" borderId="0" xfId="0" applyFont="1" applyAlignment="1" applyProtection="1">
      <alignment horizontal="center" vertical="center"/>
      <protection locked="0"/>
    </xf>
    <xf numFmtId="0" fontId="13" fillId="0" borderId="0" xfId="0" applyFont="1" applyAlignment="1">
      <alignment vertical="center" wrapText="1"/>
    </xf>
    <xf numFmtId="0" fontId="13" fillId="0" borderId="0" xfId="0" applyFont="1" applyAlignment="1">
      <alignment horizontal="center" vertical="top"/>
    </xf>
    <xf numFmtId="0" fontId="13" fillId="0" borderId="0" xfId="0" applyFont="1" applyAlignment="1">
      <alignment vertical="top" wrapText="1"/>
    </xf>
    <xf numFmtId="0" fontId="13" fillId="0" borderId="0" xfId="0" applyFont="1" applyAlignment="1">
      <alignment vertical="top"/>
    </xf>
    <xf numFmtId="0" fontId="13" fillId="0" borderId="0" xfId="0" applyFont="1" applyAlignment="1">
      <alignment horizontal="center" vertical="top" wrapText="1"/>
    </xf>
    <xf numFmtId="0" fontId="12" fillId="0" borderId="0" xfId="0" applyFont="1" applyAlignment="1">
      <alignment vertical="top" wrapText="1"/>
    </xf>
    <xf numFmtId="0" fontId="14" fillId="0" borderId="0" xfId="0" applyFont="1" applyAlignment="1">
      <alignment vertical="top" wrapText="1"/>
    </xf>
    <xf numFmtId="0" fontId="2" fillId="37" borderId="1" xfId="0" applyFont="1" applyFill="1" applyBorder="1" applyAlignment="1">
      <alignment horizontal="center" vertical="center" wrapText="1"/>
    </xf>
    <xf numFmtId="0" fontId="2" fillId="2" borderId="60" xfId="0" applyFont="1" applyFill="1" applyBorder="1" applyAlignment="1">
      <alignment horizontal="center" vertical="top" wrapText="1"/>
    </xf>
    <xf numFmtId="0" fontId="0" fillId="22" borderId="63" xfId="0" applyFill="1" applyBorder="1" applyAlignment="1">
      <alignment horizontal="center" vertical="top" wrapText="1"/>
    </xf>
    <xf numFmtId="0" fontId="2" fillId="38" borderId="1" xfId="0" applyFont="1" applyFill="1" applyBorder="1" applyAlignment="1" applyProtection="1">
      <alignment horizontal="center"/>
      <protection locked="0"/>
    </xf>
    <xf numFmtId="43" fontId="7" fillId="4" borderId="1" xfId="1" applyFont="1" applyFill="1" applyBorder="1" applyAlignment="1" applyProtection="1">
      <alignment vertical="center"/>
    </xf>
    <xf numFmtId="0" fontId="0" fillId="0" borderId="23" xfId="0" applyBorder="1"/>
    <xf numFmtId="0" fontId="0" fillId="0" borderId="24" xfId="0" applyBorder="1"/>
    <xf numFmtId="43" fontId="7" fillId="4" borderId="49" xfId="1" applyFont="1" applyFill="1" applyBorder="1" applyProtection="1">
      <protection locked="0"/>
    </xf>
    <xf numFmtId="43" fontId="7" fillId="4" borderId="18" xfId="1" applyFont="1" applyFill="1" applyBorder="1" applyProtection="1">
      <protection locked="0"/>
    </xf>
    <xf numFmtId="43" fontId="7" fillId="4" borderId="48" xfId="1" applyFont="1" applyFill="1" applyBorder="1" applyAlignment="1" applyProtection="1">
      <alignment vertical="center"/>
      <protection locked="0"/>
    </xf>
    <xf numFmtId="0" fontId="0" fillId="0" borderId="0" xfId="0" applyAlignment="1">
      <alignment horizontal="left"/>
    </xf>
    <xf numFmtId="0" fontId="0" fillId="0" borderId="66" xfId="0" applyBorder="1" applyAlignment="1">
      <alignment horizontal="left" vertical="top" wrapText="1"/>
    </xf>
    <xf numFmtId="0" fontId="0" fillId="0" borderId="67" xfId="0" applyBorder="1" applyAlignment="1">
      <alignment horizontal="left" vertical="top" wrapText="1"/>
    </xf>
    <xf numFmtId="0" fontId="0" fillId="0" borderId="68" xfId="0" applyBorder="1" applyAlignment="1">
      <alignment horizontal="left" vertical="top" wrapText="1"/>
    </xf>
    <xf numFmtId="0" fontId="15" fillId="22" borderId="64" xfId="0" applyFont="1" applyFill="1" applyBorder="1" applyAlignment="1">
      <alignment horizontal="left" vertical="top" wrapText="1"/>
    </xf>
    <xf numFmtId="0" fontId="15" fillId="22" borderId="65" xfId="0" applyFont="1" applyFill="1" applyBorder="1" applyAlignment="1">
      <alignment horizontal="left" vertical="top" wrapText="1"/>
    </xf>
    <xf numFmtId="0" fontId="15" fillId="0" borderId="66" xfId="0" applyFont="1" applyBorder="1" applyAlignment="1">
      <alignment horizontal="left" vertical="top" wrapText="1"/>
    </xf>
    <xf numFmtId="0" fontId="15" fillId="0" borderId="67" xfId="0" applyFont="1" applyBorder="1" applyAlignment="1">
      <alignment horizontal="left" vertical="top" wrapText="1"/>
    </xf>
    <xf numFmtId="0" fontId="15" fillId="0" borderId="68" xfId="0" applyFont="1" applyBorder="1" applyAlignment="1">
      <alignment horizontal="left" vertical="top" wrapText="1"/>
    </xf>
    <xf numFmtId="0" fontId="0" fillId="0" borderId="0" xfId="0" applyAlignment="1">
      <alignment horizontal="left" wrapText="1"/>
    </xf>
    <xf numFmtId="0" fontId="0" fillId="0" borderId="0" xfId="0" quotePrefix="1" applyAlignment="1">
      <alignment horizontal="left" wrapText="1"/>
    </xf>
    <xf numFmtId="0" fontId="0" fillId="0" borderId="69" xfId="0" applyBorder="1" applyAlignment="1">
      <alignment horizontal="left" vertical="top" wrapText="1"/>
    </xf>
    <xf numFmtId="0" fontId="0" fillId="0" borderId="70" xfId="0" applyBorder="1" applyAlignment="1">
      <alignment horizontal="left" vertical="top" wrapText="1"/>
    </xf>
    <xf numFmtId="0" fontId="0" fillId="0" borderId="71" xfId="0" applyBorder="1" applyAlignment="1">
      <alignment horizontal="left" vertical="top" wrapText="1"/>
    </xf>
    <xf numFmtId="0" fontId="2" fillId="2" borderId="61" xfId="0" applyFont="1" applyFill="1" applyBorder="1" applyAlignment="1">
      <alignment horizontal="left" vertical="top" wrapText="1"/>
    </xf>
    <xf numFmtId="0" fontId="2" fillId="2" borderId="62" xfId="0" applyFont="1" applyFill="1" applyBorder="1" applyAlignment="1">
      <alignment horizontal="left" vertical="top" wrapText="1"/>
    </xf>
    <xf numFmtId="0" fontId="15" fillId="22" borderId="72" xfId="0" applyFont="1" applyFill="1" applyBorder="1" applyAlignment="1">
      <alignment horizontal="left" vertical="top" wrapText="1"/>
    </xf>
    <xf numFmtId="0" fontId="15" fillId="22" borderId="73" xfId="0" applyFont="1" applyFill="1" applyBorder="1" applyAlignment="1">
      <alignment horizontal="left" vertical="top" wrapText="1"/>
    </xf>
    <xf numFmtId="0" fontId="15" fillId="22" borderId="74" xfId="0" applyFont="1" applyFill="1" applyBorder="1" applyAlignment="1">
      <alignment horizontal="left" vertical="top" wrapText="1"/>
    </xf>
    <xf numFmtId="0" fontId="12" fillId="0" borderId="0" xfId="0" applyFont="1" applyAlignment="1">
      <alignment horizontal="center" vertical="center" wrapText="1"/>
    </xf>
    <xf numFmtId="0" fontId="2" fillId="23" borderId="2" xfId="0" applyFont="1" applyFill="1" applyBorder="1" applyAlignment="1">
      <alignment horizontal="center" vertical="center" wrapText="1"/>
    </xf>
    <xf numFmtId="0" fontId="2" fillId="23" borderId="4" xfId="0" applyFont="1" applyFill="1" applyBorder="1" applyAlignment="1">
      <alignment horizontal="center" vertical="center" wrapText="1"/>
    </xf>
    <xf numFmtId="0" fontId="0" fillId="0" borderId="29" xfId="0" applyBorder="1" applyAlignment="1" applyProtection="1">
      <alignment horizontal="left" vertical="center" wrapText="1"/>
      <protection locked="0"/>
    </xf>
    <xf numFmtId="0" fontId="0" fillId="0" borderId="31" xfId="0" applyBorder="1" applyAlignment="1" applyProtection="1">
      <alignment horizontal="left" vertical="center" wrapText="1"/>
      <protection locked="0"/>
    </xf>
    <xf numFmtId="0" fontId="0" fillId="0" borderId="0" xfId="0" applyAlignment="1">
      <alignment horizontal="center" vertical="center"/>
    </xf>
    <xf numFmtId="0" fontId="0" fillId="7" borderId="9" xfId="0" applyFill="1" applyBorder="1" applyAlignment="1">
      <alignment horizontal="center" vertical="center" wrapText="1"/>
    </xf>
    <xf numFmtId="0" fontId="0" fillId="7" borderId="5" xfId="0" applyFill="1" applyBorder="1" applyAlignment="1">
      <alignment horizontal="center"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2" fillId="5" borderId="19"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7" borderId="5" xfId="0" applyFill="1" applyBorder="1" applyAlignment="1">
      <alignment horizontal="left" vertical="center" wrapText="1"/>
    </xf>
    <xf numFmtId="0" fontId="0" fillId="6" borderId="5" xfId="0" applyFill="1" applyBorder="1" applyAlignment="1">
      <alignment horizontal="left" vertical="center" wrapText="1"/>
    </xf>
    <xf numFmtId="0" fontId="0" fillId="6" borderId="10" xfId="0" applyFill="1" applyBorder="1" applyAlignment="1">
      <alignment horizontal="left" vertical="center" wrapText="1"/>
    </xf>
    <xf numFmtId="0" fontId="0" fillId="0" borderId="32"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0" fillId="6" borderId="28" xfId="0" applyFill="1" applyBorder="1" applyAlignment="1">
      <alignment horizontal="left" vertical="center" wrapText="1"/>
    </xf>
    <xf numFmtId="0" fontId="0" fillId="6" borderId="21" xfId="0" applyFill="1" applyBorder="1" applyAlignment="1">
      <alignment horizontal="left" vertical="center" wrapText="1"/>
    </xf>
    <xf numFmtId="0" fontId="0" fillId="6" borderId="22" xfId="0" applyFill="1" applyBorder="1" applyAlignment="1">
      <alignment horizontal="left" vertical="center" wrapText="1"/>
    </xf>
    <xf numFmtId="0" fontId="4" fillId="4" borderId="26" xfId="0" applyFont="1" applyFill="1" applyBorder="1" applyAlignment="1">
      <alignment horizontal="left" vertical="center" wrapText="1"/>
    </xf>
    <xf numFmtId="0" fontId="4" fillId="4" borderId="27" xfId="0" applyFont="1" applyFill="1" applyBorder="1" applyAlignment="1">
      <alignment horizontal="left" vertical="center" wrapText="1"/>
    </xf>
    <xf numFmtId="0" fontId="0" fillId="6" borderId="15" xfId="0" applyFill="1" applyBorder="1" applyAlignment="1">
      <alignment horizontal="left" vertical="center" wrapText="1"/>
    </xf>
    <xf numFmtId="0" fontId="0" fillId="6" borderId="12" xfId="0" applyFill="1" applyBorder="1" applyAlignment="1">
      <alignment horizontal="left" vertical="center" wrapText="1"/>
    </xf>
    <xf numFmtId="0" fontId="4" fillId="4" borderId="21"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34" xfId="0" applyBorder="1" applyAlignment="1" applyProtection="1">
      <alignment horizontal="left" vertical="center" wrapText="1"/>
      <protection locked="0"/>
    </xf>
    <xf numFmtId="0" fontId="0" fillId="0" borderId="35" xfId="0"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10" xfId="0" applyFill="1" applyBorder="1" applyAlignment="1" applyProtection="1">
      <alignment horizontal="left" vertical="center" wrapText="1"/>
      <protection locked="0"/>
    </xf>
    <xf numFmtId="0" fontId="0" fillId="4" borderId="12" xfId="0" applyFill="1" applyBorder="1" applyAlignment="1" applyProtection="1">
      <alignment horizontal="left" vertical="center" wrapText="1"/>
      <protection locked="0"/>
    </xf>
    <xf numFmtId="0" fontId="0" fillId="4" borderId="13" xfId="0" applyFill="1" applyBorder="1" applyAlignment="1" applyProtection="1">
      <alignment horizontal="left" vertical="center" wrapText="1"/>
      <protection locked="0"/>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8" borderId="41" xfId="0" applyFont="1" applyFill="1" applyBorder="1" applyAlignment="1">
      <alignment horizontal="center" vertical="center" wrapText="1"/>
    </xf>
    <xf numFmtId="0" fontId="2" fillId="8" borderId="42" xfId="0" applyFont="1" applyFill="1" applyBorder="1" applyAlignment="1">
      <alignment horizontal="center" vertical="center" wrapText="1"/>
    </xf>
    <xf numFmtId="0" fontId="2" fillId="8" borderId="43"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4" fillId="0" borderId="0" xfId="0" applyFont="1" applyAlignment="1">
      <alignment horizontal="left" vertical="center" wrapText="1"/>
    </xf>
    <xf numFmtId="0" fontId="6" fillId="4" borderId="5"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39"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34"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6" fillId="4" borderId="44" xfId="0" applyFont="1" applyFill="1" applyBorder="1" applyAlignment="1">
      <alignment horizontal="left" vertical="center" wrapText="1"/>
    </xf>
    <xf numFmtId="0" fontId="2" fillId="11" borderId="6" xfId="0" applyFont="1" applyFill="1" applyBorder="1" applyAlignment="1">
      <alignment horizontal="center" vertical="center" wrapText="1"/>
    </xf>
    <xf numFmtId="0" fontId="2" fillId="11" borderId="9" xfId="0" applyFont="1" applyFill="1" applyBorder="1" applyAlignment="1">
      <alignment horizontal="center" vertical="center"/>
    </xf>
    <xf numFmtId="0" fontId="2" fillId="11" borderId="11" xfId="0" applyFont="1" applyFill="1" applyBorder="1" applyAlignment="1">
      <alignment horizontal="center" vertical="center"/>
    </xf>
    <xf numFmtId="0" fontId="2" fillId="13" borderId="6" xfId="0" applyFont="1" applyFill="1" applyBorder="1" applyAlignment="1">
      <alignment horizontal="center" vertical="center" wrapText="1"/>
    </xf>
    <xf numFmtId="0" fontId="2" fillId="13" borderId="11" xfId="0" applyFont="1" applyFill="1" applyBorder="1" applyAlignment="1">
      <alignment horizontal="center" vertical="center"/>
    </xf>
    <xf numFmtId="0" fontId="2" fillId="15" borderId="6" xfId="0" applyFont="1" applyFill="1" applyBorder="1" applyAlignment="1">
      <alignment horizontal="center" vertical="center" wrapText="1"/>
    </xf>
    <xf numFmtId="0" fontId="2" fillId="15" borderId="11" xfId="0" applyFont="1" applyFill="1" applyBorder="1" applyAlignment="1">
      <alignment horizontal="center" vertical="center"/>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2" borderId="17" xfId="0" applyFont="1" applyFill="1" applyBorder="1" applyAlignment="1">
      <alignment horizontal="center"/>
    </xf>
    <xf numFmtId="0" fontId="2" fillId="2" borderId="19" xfId="0" applyFont="1" applyFill="1" applyBorder="1" applyAlignment="1">
      <alignment horizontal="center"/>
    </xf>
    <xf numFmtId="0" fontId="0" fillId="6" borderId="14" xfId="0" applyFill="1" applyBorder="1" applyAlignment="1">
      <alignment horizontal="left" vertical="center" wrapText="1"/>
    </xf>
    <xf numFmtId="0" fontId="0" fillId="6" borderId="9" xfId="0" applyFill="1" applyBorder="1" applyAlignment="1">
      <alignment horizontal="left" vertical="center" wrapText="1"/>
    </xf>
    <xf numFmtId="0" fontId="0" fillId="6" borderId="11" xfId="0" applyFill="1" applyBorder="1" applyAlignment="1">
      <alignment horizontal="left" vertical="center" wrapText="1"/>
    </xf>
    <xf numFmtId="0" fontId="0" fillId="4" borderId="15" xfId="0" applyFill="1" applyBorder="1" applyAlignment="1" applyProtection="1">
      <alignment horizontal="left" vertical="center" wrapText="1"/>
      <protection locked="0"/>
    </xf>
    <xf numFmtId="0" fontId="0" fillId="4" borderId="16" xfId="0" applyFill="1" applyBorder="1" applyAlignment="1" applyProtection="1">
      <alignment horizontal="left" vertical="center" wrapText="1"/>
      <protection locked="0"/>
    </xf>
    <xf numFmtId="10" fontId="3" fillId="17" borderId="32" xfId="2" applyNumberFormat="1" applyFont="1" applyFill="1" applyBorder="1" applyAlignment="1" applyProtection="1">
      <alignment horizontal="center" vertical="center"/>
    </xf>
    <xf numFmtId="10" fontId="3" fillId="17" borderId="46" xfId="2" applyNumberFormat="1" applyFont="1" applyFill="1" applyBorder="1" applyAlignment="1" applyProtection="1">
      <alignment horizontal="center" vertical="center"/>
    </xf>
    <xf numFmtId="10" fontId="3" fillId="17" borderId="33" xfId="2" applyNumberFormat="1" applyFont="1" applyFill="1" applyBorder="1" applyAlignment="1" applyProtection="1">
      <alignment horizontal="center" vertical="center"/>
    </xf>
    <xf numFmtId="0" fontId="2" fillId="13" borderId="17" xfId="0" applyFont="1" applyFill="1" applyBorder="1" applyAlignment="1">
      <alignment horizontal="left" wrapText="1"/>
    </xf>
    <xf numFmtId="0" fontId="2" fillId="13" borderId="18" xfId="0" applyFont="1" applyFill="1" applyBorder="1" applyAlignment="1">
      <alignment horizontal="left" wrapText="1"/>
    </xf>
    <xf numFmtId="0" fontId="7" fillId="4" borderId="9" xfId="0" applyFont="1" applyFill="1" applyBorder="1" applyAlignment="1">
      <alignment horizontal="left" wrapText="1"/>
    </xf>
    <xf numFmtId="0" fontId="7" fillId="4" borderId="5" xfId="0" applyFont="1" applyFill="1" applyBorder="1" applyAlignment="1">
      <alignment horizontal="left" wrapText="1"/>
    </xf>
    <xf numFmtId="0" fontId="7" fillId="4" borderId="6" xfId="0" applyFont="1" applyFill="1" applyBorder="1" applyAlignment="1">
      <alignment horizontal="left" wrapText="1"/>
    </xf>
    <xf numFmtId="0" fontId="7" fillId="4" borderId="7" xfId="0" applyFont="1" applyFill="1" applyBorder="1" applyAlignment="1">
      <alignment horizontal="left" wrapText="1"/>
    </xf>
    <xf numFmtId="0" fontId="7" fillId="32" borderId="9" xfId="0" applyFont="1" applyFill="1" applyBorder="1" applyAlignment="1">
      <alignment horizontal="left" wrapText="1"/>
    </xf>
    <xf numFmtId="0" fontId="7" fillId="32" borderId="5" xfId="0" applyFont="1" applyFill="1" applyBorder="1" applyAlignment="1">
      <alignment horizontal="left" wrapText="1"/>
    </xf>
    <xf numFmtId="0" fontId="7" fillId="29" borderId="9" xfId="0" applyFont="1" applyFill="1" applyBorder="1" applyAlignment="1">
      <alignment horizontal="left" wrapText="1"/>
    </xf>
    <xf numFmtId="0" fontId="7" fillId="29" borderId="5" xfId="0" applyFont="1" applyFill="1" applyBorder="1" applyAlignment="1">
      <alignment horizontal="left" wrapText="1"/>
    </xf>
    <xf numFmtId="0" fontId="10" fillId="34" borderId="37" xfId="0" applyFont="1" applyFill="1" applyBorder="1" applyAlignment="1">
      <alignment horizontal="left" wrapText="1"/>
    </xf>
    <xf numFmtId="0" fontId="10" fillId="34" borderId="58" xfId="0" applyFont="1" applyFill="1" applyBorder="1" applyAlignment="1">
      <alignment horizontal="left" wrapText="1"/>
    </xf>
    <xf numFmtId="0" fontId="2" fillId="31" borderId="17" xfId="0" applyFont="1" applyFill="1" applyBorder="1" applyAlignment="1">
      <alignment horizontal="left" wrapText="1"/>
    </xf>
    <xf numFmtId="0" fontId="2" fillId="31" borderId="18" xfId="0" applyFont="1" applyFill="1" applyBorder="1" applyAlignment="1">
      <alignment horizontal="left" wrapText="1"/>
    </xf>
    <xf numFmtId="0" fontId="2" fillId="23" borderId="17" xfId="0" applyFont="1" applyFill="1" applyBorder="1" applyAlignment="1">
      <alignment horizontal="center" vertical="center"/>
    </xf>
    <xf numFmtId="0" fontId="2" fillId="23" borderId="18" xfId="0" applyFont="1" applyFill="1" applyBorder="1" applyAlignment="1">
      <alignment horizontal="center" vertical="center"/>
    </xf>
    <xf numFmtId="0" fontId="2" fillId="2" borderId="17" xfId="0" applyFont="1" applyFill="1" applyBorder="1" applyAlignment="1">
      <alignment horizontal="left" wrapText="1"/>
    </xf>
    <xf numFmtId="0" fontId="2" fillId="2" borderId="18" xfId="0" applyFont="1" applyFill="1" applyBorder="1" applyAlignment="1">
      <alignment horizontal="left" wrapText="1"/>
    </xf>
    <xf numFmtId="0" fontId="2" fillId="5" borderId="17" xfId="0" applyFont="1" applyFill="1" applyBorder="1" applyAlignment="1">
      <alignment horizontal="left" wrapText="1"/>
    </xf>
    <xf numFmtId="0" fontId="2" fillId="5" borderId="18" xfId="0" applyFont="1" applyFill="1" applyBorder="1" applyAlignment="1">
      <alignment horizontal="left" wrapText="1"/>
    </xf>
    <xf numFmtId="0" fontId="7" fillId="29" borderId="17" xfId="0" applyFont="1" applyFill="1" applyBorder="1" applyAlignment="1">
      <alignment horizontal="left" wrapText="1"/>
    </xf>
    <xf numFmtId="0" fontId="7" fillId="29" borderId="18" xfId="0" applyFont="1" applyFill="1" applyBorder="1" applyAlignment="1">
      <alignment horizontal="left"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2" borderId="17" xfId="0" applyFont="1" applyFill="1" applyBorder="1" applyAlignment="1">
      <alignment horizontal="center" wrapText="1"/>
    </xf>
    <xf numFmtId="0" fontId="2" fillId="2" borderId="18" xfId="0" applyFont="1" applyFill="1" applyBorder="1" applyAlignment="1">
      <alignment horizontal="center" wrapText="1"/>
    </xf>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9" fillId="25" borderId="17" xfId="0" applyFont="1" applyFill="1" applyBorder="1" applyAlignment="1">
      <alignment horizontal="center" wrapText="1"/>
    </xf>
    <xf numFmtId="0" fontId="9" fillId="25" borderId="18" xfId="0" applyFont="1" applyFill="1" applyBorder="1" applyAlignment="1">
      <alignment horizontal="center" wrapText="1"/>
    </xf>
    <xf numFmtId="0" fontId="8" fillId="23" borderId="2" xfId="0" applyFont="1" applyFill="1" applyBorder="1" applyAlignment="1">
      <alignment horizontal="center"/>
    </xf>
    <xf numFmtId="0" fontId="8" fillId="23" borderId="3" xfId="0" applyFont="1" applyFill="1" applyBorder="1" applyAlignment="1">
      <alignment horizontal="center"/>
    </xf>
    <xf numFmtId="0" fontId="8" fillId="23" borderId="4" xfId="0" applyFont="1" applyFill="1" applyBorder="1" applyAlignment="1">
      <alignment horizontal="center"/>
    </xf>
    <xf numFmtId="0" fontId="2" fillId="25" borderId="2" xfId="0" applyFont="1" applyFill="1" applyBorder="1" applyAlignment="1">
      <alignment horizontal="center" vertical="center" wrapText="1"/>
    </xf>
    <xf numFmtId="0" fontId="2" fillId="25" borderId="3" xfId="0" applyFont="1" applyFill="1" applyBorder="1" applyAlignment="1">
      <alignment horizontal="center" vertical="center" wrapText="1"/>
    </xf>
    <xf numFmtId="0" fontId="2" fillId="25" borderId="4" xfId="0" applyFont="1" applyFill="1" applyBorder="1" applyAlignment="1">
      <alignment horizontal="center" vertical="center" wrapText="1"/>
    </xf>
    <xf numFmtId="0" fontId="0" fillId="21" borderId="14" xfId="0" applyFill="1" applyBorder="1" applyAlignment="1">
      <alignment horizontal="left" vertical="center" wrapText="1"/>
    </xf>
    <xf numFmtId="0" fontId="0" fillId="21" borderId="15" xfId="0" applyFill="1" applyBorder="1" applyAlignment="1">
      <alignment horizontal="left" vertical="center" wrapText="1"/>
    </xf>
    <xf numFmtId="0" fontId="0" fillId="0" borderId="15"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21" borderId="53" xfId="0" applyFill="1" applyBorder="1" applyAlignment="1">
      <alignment horizontal="left" vertical="center" wrapText="1"/>
    </xf>
    <xf numFmtId="0" fontId="0" fillId="21" borderId="54" xfId="0" applyFill="1" applyBorder="1" applyAlignment="1">
      <alignment horizontal="left" vertical="center" wrapText="1"/>
    </xf>
    <xf numFmtId="0" fontId="0" fillId="0" borderId="54" xfId="0" applyBorder="1" applyAlignment="1" applyProtection="1">
      <alignment horizontal="left" vertical="center" wrapText="1"/>
      <protection locked="0"/>
    </xf>
    <xf numFmtId="0" fontId="0" fillId="0" borderId="36" xfId="0" applyBorder="1" applyAlignment="1" applyProtection="1">
      <alignment horizontal="left" vertical="center" wrapText="1"/>
      <protection locked="0"/>
    </xf>
    <xf numFmtId="0" fontId="2" fillId="23" borderId="17" xfId="0" applyFont="1" applyFill="1" applyBorder="1" applyAlignment="1">
      <alignment horizontal="center" vertical="top" wrapText="1"/>
    </xf>
    <xf numFmtId="0" fontId="2" fillId="23" borderId="18" xfId="0" applyFont="1" applyFill="1" applyBorder="1" applyAlignment="1">
      <alignment horizontal="center" vertical="top" wrapText="1"/>
    </xf>
  </cellXfs>
  <cellStyles count="3">
    <cellStyle name="Komma" xfId="1" builtinId="3"/>
    <cellStyle name="Procent" xfId="2" builtinId="5"/>
    <cellStyle name="Standaard" xfId="0" builtinId="0"/>
  </cellStyles>
  <dxfs count="8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0" tint="-0.24994659260841701"/>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43815</xdr:colOff>
      <xdr:row>6</xdr:row>
      <xdr:rowOff>87630</xdr:rowOff>
    </xdr:from>
    <xdr:to>
      <xdr:col>4</xdr:col>
      <xdr:colOff>342900</xdr:colOff>
      <xdr:row>7</xdr:row>
      <xdr:rowOff>2892</xdr:rowOff>
    </xdr:to>
    <xdr:pic>
      <xdr:nvPicPr>
        <xdr:cNvPr id="2" name="Image 1">
          <a:extLst>
            <a:ext uri="{FF2B5EF4-FFF2-40B4-BE49-F238E27FC236}">
              <a16:creationId xmlns:a16="http://schemas.microsoft.com/office/drawing/2014/main" id="{77DA7A97-4A68-21AF-6575-0A9F717DDB4F}"/>
            </a:ext>
          </a:extLst>
        </xdr:cNvPr>
        <xdr:cNvPicPr>
          <a:picLocks noChangeAspect="1"/>
        </xdr:cNvPicPr>
      </xdr:nvPicPr>
      <xdr:blipFill>
        <a:blip xmlns:r="http://schemas.openxmlformats.org/officeDocument/2006/relationships" r:embed="rId1"/>
        <a:stretch>
          <a:fillRect/>
        </a:stretch>
      </xdr:blipFill>
      <xdr:spPr>
        <a:xfrm>
          <a:off x="100965" y="1125855"/>
          <a:ext cx="6985635" cy="578202"/>
        </a:xfrm>
        <a:prstGeom prst="rect">
          <a:avLst/>
        </a:prstGeom>
      </xdr:spPr>
    </xdr:pic>
    <xdr:clientData/>
  </xdr:twoCellAnchor>
  <xdr:twoCellAnchor editAs="oneCell">
    <xdr:from>
      <xdr:col>2</xdr:col>
      <xdr:colOff>808809</xdr:colOff>
      <xdr:row>11</xdr:row>
      <xdr:rowOff>50620</xdr:rowOff>
    </xdr:from>
    <xdr:to>
      <xdr:col>2</xdr:col>
      <xdr:colOff>4937488</xdr:colOff>
      <xdr:row>11</xdr:row>
      <xdr:rowOff>895948</xdr:rowOff>
    </xdr:to>
    <xdr:pic>
      <xdr:nvPicPr>
        <xdr:cNvPr id="4" name="Image 3">
          <a:extLst>
            <a:ext uri="{FF2B5EF4-FFF2-40B4-BE49-F238E27FC236}">
              <a16:creationId xmlns:a16="http://schemas.microsoft.com/office/drawing/2014/main" id="{AC9A8D7A-83B6-0B3B-3A9B-6223E394A506}"/>
            </a:ext>
          </a:extLst>
        </xdr:cNvPr>
        <xdr:cNvPicPr>
          <a:picLocks noChangeAspect="1"/>
        </xdr:cNvPicPr>
      </xdr:nvPicPr>
      <xdr:blipFill>
        <a:blip xmlns:r="http://schemas.openxmlformats.org/officeDocument/2006/relationships" r:embed="rId2"/>
        <a:stretch>
          <a:fillRect/>
        </a:stretch>
      </xdr:blipFill>
      <xdr:spPr>
        <a:xfrm>
          <a:off x="1223827" y="2751638"/>
          <a:ext cx="4128679" cy="830088"/>
        </a:xfrm>
        <a:prstGeom prst="rect">
          <a:avLst/>
        </a:prstGeom>
      </xdr:spPr>
    </xdr:pic>
    <xdr:clientData/>
  </xdr:twoCellAnchor>
  <xdr:twoCellAnchor editAs="oneCell">
    <xdr:from>
      <xdr:col>2</xdr:col>
      <xdr:colOff>1363708</xdr:colOff>
      <xdr:row>13</xdr:row>
      <xdr:rowOff>76745</xdr:rowOff>
    </xdr:from>
    <xdr:to>
      <xdr:col>2</xdr:col>
      <xdr:colOff>4403271</xdr:colOff>
      <xdr:row>13</xdr:row>
      <xdr:rowOff>1693831</xdr:rowOff>
    </xdr:to>
    <xdr:pic>
      <xdr:nvPicPr>
        <xdr:cNvPr id="6" name="Image 5">
          <a:extLst>
            <a:ext uri="{FF2B5EF4-FFF2-40B4-BE49-F238E27FC236}">
              <a16:creationId xmlns:a16="http://schemas.microsoft.com/office/drawing/2014/main" id="{68198A44-38E8-8329-ED5B-FC1BEA1C87D3}"/>
            </a:ext>
          </a:extLst>
        </xdr:cNvPr>
        <xdr:cNvPicPr>
          <a:picLocks noChangeAspect="1"/>
        </xdr:cNvPicPr>
      </xdr:nvPicPr>
      <xdr:blipFill>
        <a:blip xmlns:r="http://schemas.openxmlformats.org/officeDocument/2006/relationships" r:embed="rId3"/>
        <a:stretch>
          <a:fillRect/>
        </a:stretch>
      </xdr:blipFill>
      <xdr:spPr>
        <a:xfrm>
          <a:off x="1778726" y="4267745"/>
          <a:ext cx="3049088" cy="1617086"/>
        </a:xfrm>
        <a:prstGeom prst="rect">
          <a:avLst/>
        </a:prstGeom>
      </xdr:spPr>
    </xdr:pic>
    <xdr:clientData/>
  </xdr:twoCellAnchor>
  <xdr:twoCellAnchor editAs="oneCell">
    <xdr:from>
      <xdr:col>2</xdr:col>
      <xdr:colOff>921476</xdr:colOff>
      <xdr:row>46</xdr:row>
      <xdr:rowOff>59056</xdr:rowOff>
    </xdr:from>
    <xdr:to>
      <xdr:col>2</xdr:col>
      <xdr:colOff>4720591</xdr:colOff>
      <xdr:row>46</xdr:row>
      <xdr:rowOff>1387575</xdr:rowOff>
    </xdr:to>
    <xdr:pic>
      <xdr:nvPicPr>
        <xdr:cNvPr id="3" name="Image 2">
          <a:extLst>
            <a:ext uri="{FF2B5EF4-FFF2-40B4-BE49-F238E27FC236}">
              <a16:creationId xmlns:a16="http://schemas.microsoft.com/office/drawing/2014/main" id="{CE581CB5-7C49-DB59-EABA-B1E5E79035E4}"/>
            </a:ext>
          </a:extLst>
        </xdr:cNvPr>
        <xdr:cNvPicPr>
          <a:picLocks noChangeAspect="1"/>
        </xdr:cNvPicPr>
      </xdr:nvPicPr>
      <xdr:blipFill>
        <a:blip xmlns:r="http://schemas.openxmlformats.org/officeDocument/2006/relationships" r:embed="rId4"/>
        <a:stretch>
          <a:fillRect/>
        </a:stretch>
      </xdr:blipFill>
      <xdr:spPr>
        <a:xfrm>
          <a:off x="1336494" y="16816252"/>
          <a:ext cx="3799115" cy="1328519"/>
        </a:xfrm>
        <a:prstGeom prst="rect">
          <a:avLst/>
        </a:prstGeom>
      </xdr:spPr>
    </xdr:pic>
    <xdr:clientData/>
  </xdr:twoCellAnchor>
  <xdr:twoCellAnchor editAs="oneCell">
    <xdr:from>
      <xdr:col>2</xdr:col>
      <xdr:colOff>1765118</xdr:colOff>
      <xdr:row>51</xdr:row>
      <xdr:rowOff>84637</xdr:rowOff>
    </xdr:from>
    <xdr:to>
      <xdr:col>2</xdr:col>
      <xdr:colOff>4325166</xdr:colOff>
      <xdr:row>51</xdr:row>
      <xdr:rowOff>1027362</xdr:rowOff>
    </xdr:to>
    <xdr:pic>
      <xdr:nvPicPr>
        <xdr:cNvPr id="5" name="Image 4">
          <a:extLst>
            <a:ext uri="{FF2B5EF4-FFF2-40B4-BE49-F238E27FC236}">
              <a16:creationId xmlns:a16="http://schemas.microsoft.com/office/drawing/2014/main" id="{0B042879-A8FD-A3C2-BE53-7F1509ABBE2C}"/>
            </a:ext>
          </a:extLst>
        </xdr:cNvPr>
        <xdr:cNvPicPr>
          <a:picLocks noChangeAspect="1"/>
        </xdr:cNvPicPr>
      </xdr:nvPicPr>
      <xdr:blipFill>
        <a:blip xmlns:r="http://schemas.openxmlformats.org/officeDocument/2006/relationships" r:embed="rId5"/>
        <a:stretch>
          <a:fillRect/>
        </a:stretch>
      </xdr:blipFill>
      <xdr:spPr>
        <a:xfrm>
          <a:off x="2180136" y="19774173"/>
          <a:ext cx="2560048" cy="942725"/>
        </a:xfrm>
        <a:prstGeom prst="rect">
          <a:avLst/>
        </a:prstGeom>
      </xdr:spPr>
    </xdr:pic>
    <xdr:clientData/>
  </xdr:twoCellAnchor>
  <xdr:twoCellAnchor editAs="oneCell">
    <xdr:from>
      <xdr:col>2</xdr:col>
      <xdr:colOff>932906</xdr:colOff>
      <xdr:row>79</xdr:row>
      <xdr:rowOff>76746</xdr:rowOff>
    </xdr:from>
    <xdr:to>
      <xdr:col>2</xdr:col>
      <xdr:colOff>4973139</xdr:colOff>
      <xdr:row>79</xdr:row>
      <xdr:rowOff>874713</xdr:rowOff>
    </xdr:to>
    <xdr:pic>
      <xdr:nvPicPr>
        <xdr:cNvPr id="7" name="Image 6">
          <a:extLst>
            <a:ext uri="{FF2B5EF4-FFF2-40B4-BE49-F238E27FC236}">
              <a16:creationId xmlns:a16="http://schemas.microsoft.com/office/drawing/2014/main" id="{0529816B-B3D4-B325-302F-C635CD122DB2}"/>
            </a:ext>
          </a:extLst>
        </xdr:cNvPr>
        <xdr:cNvPicPr>
          <a:picLocks noChangeAspect="1"/>
        </xdr:cNvPicPr>
      </xdr:nvPicPr>
      <xdr:blipFill>
        <a:blip xmlns:r="http://schemas.openxmlformats.org/officeDocument/2006/relationships" r:embed="rId6"/>
        <a:stretch>
          <a:fillRect/>
        </a:stretch>
      </xdr:blipFill>
      <xdr:spPr>
        <a:xfrm>
          <a:off x="1347924" y="30107710"/>
          <a:ext cx="4030708" cy="7979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600075</xdr:colOff>
      <xdr:row>36</xdr:row>
      <xdr:rowOff>66675</xdr:rowOff>
    </xdr:from>
    <xdr:to>
      <xdr:col>5</xdr:col>
      <xdr:colOff>521970</xdr:colOff>
      <xdr:row>37</xdr:row>
      <xdr:rowOff>129540</xdr:rowOff>
    </xdr:to>
    <xdr:cxnSp macro="">
      <xdr:nvCxnSpPr>
        <xdr:cNvPr id="3" name="Connecteur droit avec flèche 2">
          <a:extLst>
            <a:ext uri="{FF2B5EF4-FFF2-40B4-BE49-F238E27FC236}">
              <a16:creationId xmlns:a16="http://schemas.microsoft.com/office/drawing/2014/main" id="{11FA97B6-B2F8-12D9-D469-C10840A6E94D}"/>
            </a:ext>
          </a:extLst>
        </xdr:cNvPr>
        <xdr:cNvCxnSpPr/>
      </xdr:nvCxnSpPr>
      <xdr:spPr>
        <a:xfrm>
          <a:off x="4267200" y="9563100"/>
          <a:ext cx="2188845" cy="101536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657225</xdr:colOff>
      <xdr:row>36</xdr:row>
      <xdr:rowOff>76200</xdr:rowOff>
    </xdr:from>
    <xdr:to>
      <xdr:col>6</xdr:col>
      <xdr:colOff>577215</xdr:colOff>
      <xdr:row>37</xdr:row>
      <xdr:rowOff>142875</xdr:rowOff>
    </xdr:to>
    <xdr:cxnSp macro="">
      <xdr:nvCxnSpPr>
        <xdr:cNvPr id="6" name="Connecteur droit avec flèche 5">
          <a:extLst>
            <a:ext uri="{FF2B5EF4-FFF2-40B4-BE49-F238E27FC236}">
              <a16:creationId xmlns:a16="http://schemas.microsoft.com/office/drawing/2014/main" id="{65D964EF-5839-4C94-BA6C-A21F7F432C39}"/>
            </a:ext>
          </a:extLst>
        </xdr:cNvPr>
        <xdr:cNvCxnSpPr/>
      </xdr:nvCxnSpPr>
      <xdr:spPr>
        <a:xfrm>
          <a:off x="5457825" y="9572625"/>
          <a:ext cx="2186940" cy="101917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628650</xdr:colOff>
      <xdr:row>36</xdr:row>
      <xdr:rowOff>66675</xdr:rowOff>
    </xdr:from>
    <xdr:to>
      <xdr:col>7</xdr:col>
      <xdr:colOff>548640</xdr:colOff>
      <xdr:row>37</xdr:row>
      <xdr:rowOff>133350</xdr:rowOff>
    </xdr:to>
    <xdr:cxnSp macro="">
      <xdr:nvCxnSpPr>
        <xdr:cNvPr id="7" name="Connecteur droit avec flèche 6">
          <a:extLst>
            <a:ext uri="{FF2B5EF4-FFF2-40B4-BE49-F238E27FC236}">
              <a16:creationId xmlns:a16="http://schemas.microsoft.com/office/drawing/2014/main" id="{C8E2942B-105C-495C-8352-6564B68169EA}"/>
            </a:ext>
          </a:extLst>
        </xdr:cNvPr>
        <xdr:cNvCxnSpPr/>
      </xdr:nvCxnSpPr>
      <xdr:spPr>
        <a:xfrm>
          <a:off x="6562725" y="9563100"/>
          <a:ext cx="2186940" cy="101917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Q82"/>
  <sheetViews>
    <sheetView showGridLines="0" zoomScaleNormal="100" zoomScaleSheetLayoutView="110" workbookViewId="0">
      <pane ySplit="3" topLeftCell="A4" activePane="bottomLeft" state="frozen"/>
      <selection pane="bottomLeft" activeCell="E2" sqref="E2"/>
    </sheetView>
  </sheetViews>
  <sheetFormatPr defaultColWidth="0" defaultRowHeight="14.4" zeroHeight="1" x14ac:dyDescent="0.3"/>
  <cols>
    <col min="1" max="1" width="0.88671875" customWidth="1"/>
    <col min="2" max="2" width="5.33203125" bestFit="1" customWidth="1"/>
    <col min="3" max="3" width="80.6640625" customWidth="1"/>
    <col min="4" max="4" width="11.5546875" customWidth="1"/>
    <col min="5" max="5" width="5.33203125" customWidth="1"/>
    <col min="6" max="6" width="0.88671875" customWidth="1"/>
    <col min="7" max="7" width="1.44140625" hidden="1" customWidth="1"/>
    <col min="8" max="8" width="5.33203125" hidden="1" customWidth="1"/>
    <col min="9" max="9" width="80.6640625" hidden="1" customWidth="1"/>
    <col min="10" max="11" width="11.5546875" hidden="1" customWidth="1"/>
    <col min="12" max="12" width="1.6640625" hidden="1" customWidth="1"/>
    <col min="13" max="13" width="6.5546875" hidden="1" customWidth="1"/>
    <col min="14" max="14" width="80.6640625" hidden="1" customWidth="1"/>
    <col min="15" max="16" width="11.5546875" hidden="1" customWidth="1"/>
    <col min="17" max="17" width="1.6640625" hidden="1" customWidth="1"/>
    <col min="18" max="16384" width="11.5546875" hidden="1"/>
  </cols>
  <sheetData>
    <row r="1" spans="1:16" s="214" customFormat="1" ht="4.95" customHeight="1" thickBot="1" x14ac:dyDescent="0.35">
      <c r="A1" s="213"/>
      <c r="F1" s="218"/>
      <c r="G1" s="218"/>
      <c r="H1" s="215"/>
    </row>
    <row r="2" spans="1:16" s="217" customFormat="1" ht="15" customHeight="1" thickBot="1" x14ac:dyDescent="0.35">
      <c r="A2" s="216"/>
      <c r="B2" s="259" t="str">
        <f t="shared" ref="B2:C2" si="0">IF($E$2="FR",H2,M2)</f>
        <v>PROGRAMMES 2022-2026 - JUSTIFICATION FINANCIÈRE - MANUEL</v>
      </c>
      <c r="C2" s="260">
        <f t="shared" si="0"/>
        <v>0</v>
      </c>
      <c r="D2" s="229" t="str">
        <f>IF($E$2="FR",J2,O2)</f>
        <v>LANGUE :</v>
      </c>
      <c r="E2" s="232" t="s">
        <v>3</v>
      </c>
      <c r="F2" s="219"/>
      <c r="G2" s="219"/>
      <c r="H2" s="258" t="s">
        <v>1</v>
      </c>
      <c r="I2" s="258"/>
      <c r="J2" s="220" t="s">
        <v>2</v>
      </c>
      <c r="K2" s="221" t="s">
        <v>3</v>
      </c>
      <c r="L2" s="222"/>
      <c r="M2" s="258" t="s">
        <v>4</v>
      </c>
      <c r="N2" s="258"/>
      <c r="O2" s="220" t="s">
        <v>5</v>
      </c>
      <c r="P2" s="221" t="s">
        <v>0</v>
      </c>
    </row>
    <row r="3" spans="1:16" s="214" customFormat="1" ht="4.95" customHeight="1" thickBot="1" x14ac:dyDescent="0.35">
      <c r="A3" s="213"/>
      <c r="B3" s="184"/>
      <c r="C3" s="187"/>
      <c r="D3" s="187"/>
      <c r="E3" s="187"/>
      <c r="F3" s="218"/>
      <c r="G3" s="218"/>
      <c r="H3" s="223"/>
      <c r="I3" s="224"/>
      <c r="J3" s="224"/>
      <c r="K3" s="224"/>
      <c r="L3" s="224"/>
      <c r="M3" s="225"/>
      <c r="N3" s="224"/>
      <c r="O3" s="224"/>
      <c r="P3" s="224"/>
    </row>
    <row r="4" spans="1:16" s="214" customFormat="1" ht="15" thickBot="1" x14ac:dyDescent="0.35">
      <c r="A4" s="213"/>
      <c r="B4" s="230" t="s">
        <v>6</v>
      </c>
      <c r="C4" s="253" t="str">
        <f t="shared" ref="C4:E6" si="1">IF($E$2="FR",I4,N4)</f>
        <v>GÉNÉRALITÉS</v>
      </c>
      <c r="D4" s="253">
        <f t="shared" si="1"/>
        <v>0</v>
      </c>
      <c r="E4" s="254" t="str">
        <f t="shared" si="1"/>
        <v>FR</v>
      </c>
      <c r="F4" s="218"/>
      <c r="G4" s="218"/>
      <c r="H4" s="226" t="s">
        <v>6</v>
      </c>
      <c r="I4" s="224" t="s">
        <v>7</v>
      </c>
      <c r="J4" s="224"/>
      <c r="K4" s="224" t="s">
        <v>3</v>
      </c>
      <c r="L4" s="224"/>
      <c r="M4" s="226" t="s">
        <v>6</v>
      </c>
      <c r="N4" s="224" t="s">
        <v>8</v>
      </c>
      <c r="O4" s="227"/>
      <c r="P4" s="227"/>
    </row>
    <row r="5" spans="1:16" s="214" customFormat="1" x14ac:dyDescent="0.3">
      <c r="A5" s="213"/>
      <c r="B5" s="231" t="s">
        <v>9</v>
      </c>
      <c r="C5" s="243" t="str">
        <f t="shared" si="1"/>
        <v>Langue d'utilisation</v>
      </c>
      <c r="D5" s="243">
        <f t="shared" si="1"/>
        <v>0</v>
      </c>
      <c r="E5" s="244" t="str">
        <f t="shared" si="1"/>
        <v>NL</v>
      </c>
      <c r="F5" s="218"/>
      <c r="G5" s="218"/>
      <c r="H5" s="226" t="s">
        <v>10</v>
      </c>
      <c r="I5" s="224" t="s">
        <v>11</v>
      </c>
      <c r="J5" s="224"/>
      <c r="K5" s="224" t="s">
        <v>0</v>
      </c>
      <c r="L5" s="224"/>
      <c r="M5" s="226" t="s">
        <v>10</v>
      </c>
      <c r="N5" s="224" t="s">
        <v>12</v>
      </c>
      <c r="O5" s="228"/>
      <c r="P5" s="228"/>
    </row>
    <row r="6" spans="1:16" ht="30" customHeight="1" x14ac:dyDescent="0.3">
      <c r="B6" s="240" t="str">
        <f>IF($E$2="FR",H6,M6)</f>
        <v>Sauf exception [CA_AK], chaque onglet est paramétré de manière à permettre à l'utilisateur de changer librement la langue d'affichage, sur base d'un menu déroulant dans le coin supérieur droit de chaque formulaire.</v>
      </c>
      <c r="C6" s="241">
        <f t="shared" si="1"/>
        <v>0</v>
      </c>
      <c r="D6" s="241">
        <f t="shared" si="1"/>
        <v>0</v>
      </c>
      <c r="E6" s="242">
        <f>IF($E$2="FR",K6,P6)</f>
        <v>0</v>
      </c>
      <c r="H6" t="s">
        <v>13</v>
      </c>
      <c r="K6" s="225"/>
      <c r="M6" s="225" t="s">
        <v>14</v>
      </c>
    </row>
    <row r="7" spans="1:16" ht="52.5" customHeight="1" x14ac:dyDescent="0.3">
      <c r="B7" s="240"/>
      <c r="C7" s="241"/>
      <c r="D7" s="241"/>
      <c r="E7" s="242"/>
    </row>
    <row r="8" spans="1:16" ht="30" customHeight="1" x14ac:dyDescent="0.3">
      <c r="B8" s="240" t="str">
        <f t="shared" ref="B8" si="2">IF($E$2="FR",H8,M8)</f>
        <v>Le cas échéant, les informations basées sur de menus déroulants apparaîtront systématiquement en deux langues : en français et en néerlandais.</v>
      </c>
      <c r="C8" s="241">
        <f t="shared" ref="C8:C9" si="3">IF($E$2="FR",I8,N8)</f>
        <v>0</v>
      </c>
      <c r="D8" s="241">
        <f t="shared" ref="D8:D9" si="4">IF($E$2="FR",J8,O8)</f>
        <v>0</v>
      </c>
      <c r="E8" s="242">
        <f t="shared" ref="E8:E9" si="5">IF($E$2="FR",K8,P8)</f>
        <v>0</v>
      </c>
      <c r="H8" t="s">
        <v>15</v>
      </c>
      <c r="M8" t="s">
        <v>16</v>
      </c>
    </row>
    <row r="9" spans="1:16" x14ac:dyDescent="0.3">
      <c r="B9" s="231" t="s">
        <v>10</v>
      </c>
      <c r="C9" s="243" t="str">
        <f t="shared" si="3"/>
        <v>Verrouillage contre modifications</v>
      </c>
      <c r="D9" s="243">
        <f t="shared" si="4"/>
        <v>0</v>
      </c>
      <c r="E9" s="244">
        <f t="shared" si="5"/>
        <v>0</v>
      </c>
      <c r="I9" t="s">
        <v>17</v>
      </c>
      <c r="N9" t="s">
        <v>18</v>
      </c>
    </row>
    <row r="10" spans="1:16" ht="28.95" customHeight="1" x14ac:dyDescent="0.3">
      <c r="B10" s="240" t="str">
        <f t="shared" ref="B10:B11" si="6">IF($E$2="FR",H10,M10)</f>
        <v>Tous les onglets ont été formatés, paramétrés et verrouillés contre les modifications. L'objectif est de protéger les mises en forme et formules contre les modifications par erreur.</v>
      </c>
      <c r="C10" s="241">
        <f t="shared" ref="C10:C11" si="7">IF($E$2="FR",I10,N10)</f>
        <v>0</v>
      </c>
      <c r="D10" s="241">
        <f t="shared" ref="D10:D11" si="8">IF($E$2="FR",J10,O10)</f>
        <v>0</v>
      </c>
      <c r="E10" s="242">
        <f t="shared" ref="E10:E11" si="9">IF($E$2="FR",K10,P10)</f>
        <v>0</v>
      </c>
      <c r="H10" t="s">
        <v>19</v>
      </c>
      <c r="M10" t="s">
        <v>20</v>
      </c>
    </row>
    <row r="11" spans="1:16" ht="30" customHeight="1" x14ac:dyDescent="0.3">
      <c r="B11" s="240" t="str">
        <f t="shared" si="6"/>
        <v>Ce verrouillage n'UTILISE PAS de mot de passe. Il est donc possible pour n'importe quel utilisateur de déverrouiller un onglet si nécessaire. Il est cependant recommandé d'éviter de le faire autant que possible.</v>
      </c>
      <c r="C11" s="241">
        <f t="shared" si="7"/>
        <v>0</v>
      </c>
      <c r="D11" s="241">
        <f t="shared" si="8"/>
        <v>0</v>
      </c>
      <c r="E11" s="242">
        <f t="shared" si="9"/>
        <v>0</v>
      </c>
      <c r="H11" t="s">
        <v>21</v>
      </c>
      <c r="M11" t="s">
        <v>22</v>
      </c>
    </row>
    <row r="12" spans="1:16" ht="73.2" customHeight="1" x14ac:dyDescent="0.3">
      <c r="B12" s="240"/>
      <c r="C12" s="241"/>
      <c r="D12" s="241"/>
      <c r="E12" s="242"/>
    </row>
    <row r="13" spans="1:16" ht="45" customHeight="1" x14ac:dyDescent="0.3">
      <c r="B13" s="240" t="str">
        <f>IF($E$2="FR",H13,M13)</f>
        <v>Si un utilisateur déverrouille un onglet pour effectuer une modification, il est recommandé de re-verrouiller l'onglet concerné par après. Pour ce faire, il suffit de cliquer sur l'option "Protéger la feuille" et de cliquer sur "OK" avec AUCUN mot de passe.</v>
      </c>
      <c r="C13" s="241">
        <f t="shared" ref="C13" si="10">IF($E$2="FR",I13,N13)</f>
        <v>0</v>
      </c>
      <c r="D13" s="241">
        <f t="shared" ref="D13" si="11">IF($E$2="FR",J13,O13)</f>
        <v>0</v>
      </c>
      <c r="E13" s="242">
        <f t="shared" ref="E13" si="12">IF($E$2="FR",K13,P13)</f>
        <v>0</v>
      </c>
      <c r="H13" t="s">
        <v>23</v>
      </c>
      <c r="M13" t="s">
        <v>24</v>
      </c>
    </row>
    <row r="14" spans="1:16" ht="144.6" customHeight="1" x14ac:dyDescent="0.3">
      <c r="B14" s="240"/>
      <c r="C14" s="241"/>
      <c r="D14" s="241"/>
      <c r="E14" s="242"/>
    </row>
    <row r="15" spans="1:16" x14ac:dyDescent="0.3">
      <c r="B15" s="231" t="s">
        <v>25</v>
      </c>
      <c r="C15" s="243" t="str">
        <f t="shared" ref="C15:C16" si="13">IF($E$2="FR",I15,N15)</f>
        <v>Encodage des données</v>
      </c>
      <c r="D15" s="243">
        <f t="shared" ref="D15:D16" si="14">IF($E$2="FR",J15,O15)</f>
        <v>0</v>
      </c>
      <c r="E15" s="244">
        <f t="shared" ref="E15:E16" si="15">IF($E$2="FR",K15,P15)</f>
        <v>0</v>
      </c>
      <c r="I15" t="s">
        <v>26</v>
      </c>
      <c r="N15" t="s">
        <v>27</v>
      </c>
    </row>
    <row r="16" spans="1:16" ht="43.95" customHeight="1" x14ac:dyDescent="0.3">
      <c r="B16" s="240" t="str">
        <f t="shared" ref="B16" si="16">IF($E$2="FR",H16,M16)</f>
        <v>De manière générale, seules les cellules avec un fond blanc impliqueront un encodage manuel de données par l'utilisateur. Toutes les autres cellules en couleur reprendront des formules (calculs automatiques ou références à d'autres cellules pour éviter le double encodage).</v>
      </c>
      <c r="C16" s="241">
        <f t="shared" si="13"/>
        <v>0</v>
      </c>
      <c r="D16" s="241">
        <f t="shared" si="14"/>
        <v>0</v>
      </c>
      <c r="E16" s="242">
        <f t="shared" si="15"/>
        <v>0</v>
      </c>
      <c r="H16" t="s">
        <v>28</v>
      </c>
      <c r="M16" t="s">
        <v>29</v>
      </c>
    </row>
    <row r="17" spans="2:14" ht="42.6" customHeight="1" thickBot="1" x14ac:dyDescent="0.35">
      <c r="B17" s="250" t="str">
        <f t="shared" ref="B17" si="17">IF($E$2="FR",H17,M17)</f>
        <v>Les cellules avec un fond blanc ne sont pas figées, même lorsqu'un onglet est verrouillé contre modifications. Cela signifie qu'elles peuvent être librement complétées par l'utilisateur et, si nécessaire, avoir leur format modifié (couleur, police, etc).</v>
      </c>
      <c r="C17" s="251">
        <f t="shared" ref="C17" si="18">IF($E$2="FR",I17,N17)</f>
        <v>0</v>
      </c>
      <c r="D17" s="251">
        <f t="shared" ref="D17" si="19">IF($E$2="FR",J17,O17)</f>
        <v>0</v>
      </c>
      <c r="E17" s="252">
        <f t="shared" ref="E17" si="20">IF($E$2="FR",K17,P17)</f>
        <v>0</v>
      </c>
      <c r="H17" t="s">
        <v>30</v>
      </c>
      <c r="M17" t="s">
        <v>31</v>
      </c>
    </row>
    <row r="18" spans="2:14" ht="15" thickBot="1" x14ac:dyDescent="0.35">
      <c r="B18" s="234"/>
      <c r="E18" s="235"/>
    </row>
    <row r="19" spans="2:14" ht="15" thickBot="1" x14ac:dyDescent="0.35">
      <c r="B19" s="230" t="s">
        <v>32</v>
      </c>
      <c r="C19" s="253" t="str">
        <f t="shared" ref="C19:C30" si="21">IF($E$2="FR",I19,N19)</f>
        <v>ONGLETS</v>
      </c>
      <c r="D19" s="253">
        <f t="shared" ref="D19:D30" si="22">IF($E$2="FR",J19,O19)</f>
        <v>0</v>
      </c>
      <c r="E19" s="254">
        <f t="shared" ref="E19:E30" si="23">IF($E$2="FR",K19,P19)</f>
        <v>0</v>
      </c>
      <c r="I19" t="s">
        <v>33</v>
      </c>
      <c r="N19" t="s">
        <v>34</v>
      </c>
    </row>
    <row r="20" spans="2:14" x14ac:dyDescent="0.3">
      <c r="B20" s="231" t="s">
        <v>35</v>
      </c>
      <c r="C20" s="243" t="str">
        <f t="shared" ref="C20:C21" si="24">IF($E$2="FR",I20,N20)</f>
        <v>Liste des onglets</v>
      </c>
      <c r="D20" s="243">
        <f t="shared" ref="D20:D21" si="25">IF($E$2="FR",J20,O20)</f>
        <v>0</v>
      </c>
      <c r="E20" s="244">
        <f t="shared" ref="E20:E21" si="26">IF($E$2="FR",K20,P20)</f>
        <v>0</v>
      </c>
      <c r="I20" t="s">
        <v>36</v>
      </c>
      <c r="N20" t="s">
        <v>37</v>
      </c>
    </row>
    <row r="21" spans="2:14" x14ac:dyDescent="0.3">
      <c r="B21" s="240" t="str">
        <f t="shared" ref="B21" si="27">IF($E$2="FR",H21,M21)</f>
        <v>1) "Manuel_Handleiding" : Le mode d'emploi de ce document.</v>
      </c>
      <c r="C21" s="241">
        <f t="shared" si="24"/>
        <v>0</v>
      </c>
      <c r="D21" s="241">
        <f t="shared" si="25"/>
        <v>0</v>
      </c>
      <c r="E21" s="242">
        <f t="shared" si="26"/>
        <v>0</v>
      </c>
      <c r="H21" t="s">
        <v>38</v>
      </c>
      <c r="M21" t="s">
        <v>39</v>
      </c>
    </row>
    <row r="22" spans="2:14" x14ac:dyDescent="0.3">
      <c r="B22" s="240" t="str">
        <f t="shared" ref="B22:B27" si="28">IF($E$2="FR",H22,M22)</f>
        <v>2) "Checklist" : La liste des éléments à fournir pour la justification financière.</v>
      </c>
      <c r="C22" s="241">
        <f t="shared" ref="C22:C27" si="29">IF($E$2="FR",I22,N22)</f>
        <v>0</v>
      </c>
      <c r="D22" s="241">
        <f t="shared" ref="D22:D27" si="30">IF($E$2="FR",J22,O22)</f>
        <v>0</v>
      </c>
      <c r="E22" s="242">
        <f t="shared" ref="E22:E27" si="31">IF($E$2="FR",K22,P22)</f>
        <v>0</v>
      </c>
      <c r="H22" t="s">
        <v>40</v>
      </c>
      <c r="M22" t="s">
        <v>41</v>
      </c>
    </row>
    <row r="23" spans="2:14" ht="29.4" customHeight="1" x14ac:dyDescent="0.3">
      <c r="B23" s="240" t="str">
        <f t="shared" si="28"/>
        <v>3) "Liquidations_Vereffeningen" : Le formulaire portant sur le suivi des conditions de liquidation des tranches du subside.</v>
      </c>
      <c r="C23" s="241">
        <f t="shared" si="29"/>
        <v>0</v>
      </c>
      <c r="D23" s="241">
        <f t="shared" si="30"/>
        <v>0</v>
      </c>
      <c r="E23" s="242">
        <f t="shared" si="31"/>
        <v>0</v>
      </c>
      <c r="H23" t="s">
        <v>42</v>
      </c>
      <c r="M23" t="s">
        <v>43</v>
      </c>
    </row>
    <row r="24" spans="2:14" x14ac:dyDescent="0.3">
      <c r="B24" s="240" t="str">
        <f t="shared" si="28"/>
        <v>4) "Global" : Le formulaire donnant la vue d'ensemble sur l'exécution du budget du programme.</v>
      </c>
      <c r="C24" s="241">
        <f t="shared" si="29"/>
        <v>0</v>
      </c>
      <c r="D24" s="241">
        <f t="shared" si="30"/>
        <v>0</v>
      </c>
      <c r="E24" s="242">
        <f t="shared" si="31"/>
        <v>0</v>
      </c>
      <c r="H24" t="s">
        <v>44</v>
      </c>
      <c r="M24" t="s">
        <v>45</v>
      </c>
    </row>
    <row r="25" spans="2:14" x14ac:dyDescent="0.3">
      <c r="B25" s="240" t="str">
        <f t="shared" si="28"/>
        <v>5) "CG_BK" : Le formulaire donnant la vue sur l'exécution du budget des coûts de gestion.</v>
      </c>
      <c r="C25" s="241">
        <f t="shared" si="29"/>
        <v>0</v>
      </c>
      <c r="D25" s="241">
        <f t="shared" si="30"/>
        <v>0</v>
      </c>
      <c r="E25" s="242">
        <f t="shared" si="31"/>
        <v>0</v>
      </c>
      <c r="H25" t="s">
        <v>46</v>
      </c>
      <c r="M25" t="s">
        <v>47</v>
      </c>
    </row>
    <row r="26" spans="2:14" ht="30" customHeight="1" x14ac:dyDescent="0.3">
      <c r="B26" s="240" t="str">
        <f t="shared" si="28"/>
        <v>6) "CA-AK" : Le formulaire donnant la vue sur l'exécution du budget des coûts d'administration (si d'application).</v>
      </c>
      <c r="C26" s="241">
        <f t="shared" si="29"/>
        <v>0</v>
      </c>
      <c r="D26" s="241">
        <f t="shared" si="30"/>
        <v>0</v>
      </c>
      <c r="E26" s="242">
        <f t="shared" si="31"/>
        <v>0</v>
      </c>
      <c r="H26" t="s">
        <v>48</v>
      </c>
      <c r="M26" t="s">
        <v>49</v>
      </c>
    </row>
    <row r="27" spans="2:14" ht="28.95" customHeight="1" x14ac:dyDescent="0.3">
      <c r="B27" s="240" t="str">
        <f t="shared" si="28"/>
        <v>7) Formulaires numérotés 1 à 21 : Les formulaires donnant la vue sur l'exécution du budget des coûts opérationnels pour un outcome en particulier.</v>
      </c>
      <c r="C27" s="241">
        <f t="shared" si="29"/>
        <v>0</v>
      </c>
      <c r="D27" s="241">
        <f t="shared" si="30"/>
        <v>0</v>
      </c>
      <c r="E27" s="242">
        <f t="shared" si="31"/>
        <v>0</v>
      </c>
      <c r="H27" t="s">
        <v>50</v>
      </c>
      <c r="M27" t="s">
        <v>51</v>
      </c>
    </row>
    <row r="28" spans="2:14" ht="30" customHeight="1" x14ac:dyDescent="0.3">
      <c r="B28" s="240" t="str">
        <f t="shared" ref="B28" si="32">IF($E$2="FR",H28,M28)</f>
        <v>8) "Répartition_Verdeling" : Le formulaire permettant de voir la répartition des dépenses entre Subside et Apport-propre.</v>
      </c>
      <c r="C28" s="241">
        <f t="shared" ref="C28" si="33">IF($E$2="FR",I28,N28)</f>
        <v>0</v>
      </c>
      <c r="D28" s="241">
        <f t="shared" ref="D28" si="34">IF($E$2="FR",J28,O28)</f>
        <v>0</v>
      </c>
      <c r="E28" s="242">
        <f t="shared" ref="E28" si="35">IF($E$2="FR",K28,P28)</f>
        <v>0</v>
      </c>
      <c r="H28" t="s">
        <v>52</v>
      </c>
      <c r="M28" t="s">
        <v>53</v>
      </c>
    </row>
    <row r="29" spans="2:14" x14ac:dyDescent="0.3">
      <c r="B29" s="231" t="s">
        <v>54</v>
      </c>
      <c r="C29" s="255" t="str">
        <f t="shared" si="21"/>
        <v>Checklist</v>
      </c>
      <c r="D29" s="256">
        <f t="shared" si="22"/>
        <v>0</v>
      </c>
      <c r="E29" s="257">
        <f t="shared" si="23"/>
        <v>0</v>
      </c>
      <c r="I29" t="s">
        <v>55</v>
      </c>
      <c r="N29" t="s">
        <v>55</v>
      </c>
    </row>
    <row r="30" spans="2:14" ht="45" customHeight="1" x14ac:dyDescent="0.3">
      <c r="B30" s="240" t="str">
        <f t="shared" ref="B30" si="36">IF($E$2="FR",H30,M30)</f>
        <v>La Checklist doit permettre à l'ACNG de déterminer si l'ensemble des éléments constituant la justification financière sont bien fournis, préalablement à leur transmission à l'administration. Pour chaque élément, il s'agira de sélectionner une valeur dans un menu déroulant.</v>
      </c>
      <c r="C30" s="241">
        <f t="shared" si="21"/>
        <v>0</v>
      </c>
      <c r="D30" s="241">
        <f t="shared" si="22"/>
        <v>0</v>
      </c>
      <c r="E30" s="242">
        <f t="shared" si="23"/>
        <v>0</v>
      </c>
      <c r="H30" s="239" t="s">
        <v>56</v>
      </c>
      <c r="I30" s="239"/>
      <c r="M30" t="s">
        <v>57</v>
      </c>
    </row>
    <row r="31" spans="2:14" ht="43.95" customHeight="1" x14ac:dyDescent="0.3">
      <c r="B31" s="240" t="str">
        <f t="shared" ref="B31" si="37">IF($E$2="FR",H31,M31)</f>
        <v>Pour un ACNG, il peut s'agir d'un "aide-mémoire" lors de la préparation progressive du rapportage.
Pour l'administration, il s'agit d'un outil pour vérifier rapidement si toutes les informations nécessaires sont reprises, mais aussi pour identifier rapidement les éléments qui ne seraient pas d'application.</v>
      </c>
      <c r="C31" s="241">
        <f t="shared" ref="C31" si="38">IF($E$2="FR",I31,N31)</f>
        <v>0</v>
      </c>
      <c r="D31" s="241">
        <f t="shared" ref="D31" si="39">IF($E$2="FR",J31,O31)</f>
        <v>0</v>
      </c>
      <c r="E31" s="242">
        <f t="shared" ref="E31" si="40">IF($E$2="FR",K31,P31)</f>
        <v>0</v>
      </c>
      <c r="H31" s="248" t="s">
        <v>58</v>
      </c>
      <c r="I31" s="239"/>
      <c r="M31" s="248" t="s">
        <v>59</v>
      </c>
      <c r="N31" s="239"/>
    </row>
    <row r="32" spans="2:14" x14ac:dyDescent="0.3">
      <c r="B32" s="245" t="str">
        <f t="shared" ref="B32:B33" si="41">IF($E$2="FR",H32,M32)</f>
        <v>Les menus déroulants permettent les choix suivants :</v>
      </c>
      <c r="C32" s="246">
        <f t="shared" ref="C32:C33" si="42">IF($E$2="FR",I32,N32)</f>
        <v>0</v>
      </c>
      <c r="D32" s="246">
        <f t="shared" ref="D32:D33" si="43">IF($E$2="FR",J32,O32)</f>
        <v>0</v>
      </c>
      <c r="E32" s="247">
        <f t="shared" ref="E32:E33" si="44">IF($E$2="FR",K32,P32)</f>
        <v>0</v>
      </c>
      <c r="H32" s="239" t="s">
        <v>60</v>
      </c>
      <c r="I32" s="239"/>
      <c r="M32" t="s">
        <v>61</v>
      </c>
    </row>
    <row r="33" spans="2:14" ht="75" customHeight="1" x14ac:dyDescent="0.3">
      <c r="B33" s="240" t="str">
        <f t="shared" si="41"/>
        <v xml:space="preserve">- "Complet - Volledig" : Il signifie que l'élément nécessaire est bien fourni et, le cas échéant, dûment complété par l'ACNG.
- "A compléter - Nog aan te vullen" : Il signifie que l'élément nécessaire n'est pas encore fourni et/ou complété par l'ACNG.
- "Pas d'application - Niet van toepassing" : Il signifie que l'élément concerné n'est pas d'application pour l'ACNG. </v>
      </c>
      <c r="C33" s="241">
        <f t="shared" si="42"/>
        <v>0</v>
      </c>
      <c r="D33" s="241">
        <f t="shared" si="43"/>
        <v>0</v>
      </c>
      <c r="E33" s="242">
        <f t="shared" si="44"/>
        <v>0</v>
      </c>
      <c r="H33" s="249" t="s">
        <v>62</v>
      </c>
      <c r="I33" s="239"/>
      <c r="M33" s="249" t="s">
        <v>63</v>
      </c>
      <c r="N33" s="239"/>
    </row>
    <row r="34" spans="2:14" ht="30" customHeight="1" x14ac:dyDescent="0.3">
      <c r="B34" s="240" t="str">
        <f t="shared" ref="B34" si="45">IF($E$2="FR",H34,M34)</f>
        <v>Lors de la transmission de la justification financière à l'administration, AUCUNE mention "A compléter - Nog aan te vullen" ne doit apparaitre.</v>
      </c>
      <c r="C34" s="241">
        <f t="shared" ref="C34:C35" si="46">IF($E$2="FR",I34,N34)</f>
        <v>0</v>
      </c>
      <c r="D34" s="241">
        <f t="shared" ref="D34:D35" si="47">IF($E$2="FR",J34,O34)</f>
        <v>0</v>
      </c>
      <c r="E34" s="242">
        <f t="shared" ref="E34:E35" si="48">IF($E$2="FR",K34,P34)</f>
        <v>0</v>
      </c>
      <c r="H34" s="239" t="s">
        <v>64</v>
      </c>
      <c r="I34" s="239"/>
      <c r="M34" s="239" t="s">
        <v>65</v>
      </c>
      <c r="N34" s="239"/>
    </row>
    <row r="35" spans="2:14" x14ac:dyDescent="0.3">
      <c r="B35" s="231" t="s">
        <v>66</v>
      </c>
      <c r="C35" s="243" t="str">
        <f t="shared" si="46"/>
        <v>Liquidations_Vereffeningen</v>
      </c>
      <c r="D35" s="243">
        <f t="shared" si="47"/>
        <v>0</v>
      </c>
      <c r="E35" s="244">
        <f t="shared" si="48"/>
        <v>0</v>
      </c>
      <c r="I35" t="s">
        <v>67</v>
      </c>
      <c r="N35" t="s">
        <v>67</v>
      </c>
    </row>
    <row r="36" spans="2:14" ht="43.95" customHeight="1" x14ac:dyDescent="0.3">
      <c r="B36" s="240" t="str">
        <f t="shared" ref="B36:B37" si="49">IF($E$2="FR",H36,M36)</f>
        <v>L'onglet "Liquidation_Vereffeningen" doit permettre de vérifier les conditions des liquidation des tranches de subside, conformément à l'article 32 de l'AR du 11/09/16. Il met en évidence le solde non dépensé du programme, par rapport à la dernière tranche justifiée.</v>
      </c>
      <c r="C36" s="241">
        <f t="shared" ref="C36:C37" si="50">IF($E$2="FR",I36,N36)</f>
        <v>0</v>
      </c>
      <c r="D36" s="241">
        <f t="shared" ref="D36:D37" si="51">IF($E$2="FR",J36,O36)</f>
        <v>0</v>
      </c>
      <c r="E36" s="242">
        <f t="shared" ref="E36:E37" si="52">IF($E$2="FR",K36,P36)</f>
        <v>0</v>
      </c>
      <c r="H36" s="239" t="s">
        <v>68</v>
      </c>
      <c r="I36" s="239"/>
      <c r="M36" s="239" t="s">
        <v>69</v>
      </c>
      <c r="N36" s="239"/>
    </row>
    <row r="37" spans="2:14" x14ac:dyDescent="0.3">
      <c r="B37" s="240" t="str">
        <f t="shared" si="49"/>
        <v>Les données relatives à l'identification de l'ACNG et du programme sont reprises automatiquement de la Checklist.</v>
      </c>
      <c r="C37" s="241">
        <f t="shared" si="50"/>
        <v>0</v>
      </c>
      <c r="D37" s="241">
        <f t="shared" si="51"/>
        <v>0</v>
      </c>
      <c r="E37" s="242">
        <f t="shared" si="52"/>
        <v>0</v>
      </c>
      <c r="H37" s="239" t="s">
        <v>70</v>
      </c>
      <c r="I37" s="239"/>
      <c r="M37" s="239" t="s">
        <v>71</v>
      </c>
      <c r="N37" s="239"/>
    </row>
    <row r="38" spans="2:14" ht="60" customHeight="1" x14ac:dyDescent="0.3">
      <c r="B38" s="240" t="str">
        <f t="shared" ref="B38" si="53">IF($E$2="FR",H38,M38)</f>
        <v>La section "Budget initial" correspond au budget initial approuvé et lié à l'arrêté ministériel. L'ACNG doit encoder manuellement le montant des tranches de subside telles que fixées dans l'AM, ainsi que la ventilation du budget annuel entre les différentes catégories de coûts.</v>
      </c>
      <c r="C38" s="241">
        <f t="shared" ref="C38" si="54">IF($E$2="FR",I38,N38)</f>
        <v>0</v>
      </c>
      <c r="D38" s="241">
        <f t="shared" ref="D38" si="55">IF($E$2="FR",J38,O38)</f>
        <v>0</v>
      </c>
      <c r="E38" s="242">
        <f t="shared" ref="E38" si="56">IF($E$2="FR",K38,P38)</f>
        <v>0</v>
      </c>
      <c r="H38" s="239" t="s">
        <v>530</v>
      </c>
      <c r="I38" s="239"/>
      <c r="M38" s="239" t="s">
        <v>531</v>
      </c>
      <c r="N38" s="239"/>
    </row>
    <row r="39" spans="2:14" ht="105" customHeight="1" x14ac:dyDescent="0.3">
      <c r="B39" s="240" t="str">
        <f t="shared" ref="B39" si="57">IF($E$2="FR",H39,M39)</f>
        <v>La section "Budget à justifier" correspond au budget qui doit être justifié. La plupart du temps, il correspond strictement au "Budget initial". Cependant, il est susceptible d'être différent, notamment lorsqu'une organisation procède à une réduction volontaire et définitive du subside et du budget du programme, après avoir accumulé un solde supérieur à la norme (Art. 32 de l'AR du 11/09/16). L'ACNG doit encoder manuellement les tranches de subside liquidées (versées). Si celles-ci sont différentes du budget initial, le budget ventilé par catégories de coûts est automatiquement adapté, à proportion de la différence entre subside prévu et subside liquidé.</v>
      </c>
      <c r="C39" s="241">
        <f t="shared" ref="C39" si="58">IF($E$2="FR",I39,N39)</f>
        <v>0</v>
      </c>
      <c r="D39" s="241">
        <f t="shared" ref="D39" si="59">IF($E$2="FR",J39,O39)</f>
        <v>0</v>
      </c>
      <c r="E39" s="242">
        <f t="shared" ref="E39" si="60">IF($E$2="FR",K39,P39)</f>
        <v>0</v>
      </c>
      <c r="H39" s="239" t="s">
        <v>532</v>
      </c>
      <c r="I39" s="239"/>
      <c r="M39" s="239" t="s">
        <v>543</v>
      </c>
      <c r="N39" s="239"/>
    </row>
    <row r="40" spans="2:14" ht="29.4" customHeight="1" x14ac:dyDescent="0.3">
      <c r="B40" s="240" t="str">
        <f t="shared" ref="B40" si="61">IF($E$2="FR",H40,M40)</f>
        <v>Les informations relatives aux dépenses réalisées sont automatiquement reprises de l'onglet "Global" pour éviter le double encodage, et assurer la cohérence des données.</v>
      </c>
      <c r="C40" s="241">
        <f t="shared" ref="C40:C46" si="62">IF($E$2="FR",I40,N40)</f>
        <v>0</v>
      </c>
      <c r="D40" s="241">
        <f t="shared" ref="D40:D46" si="63">IF($E$2="FR",J40,O40)</f>
        <v>0</v>
      </c>
      <c r="E40" s="242">
        <f t="shared" ref="E40:E46" si="64">IF($E$2="FR",K40,P40)</f>
        <v>0</v>
      </c>
      <c r="H40" s="239" t="s">
        <v>72</v>
      </c>
      <c r="I40" s="239"/>
      <c r="M40" s="239" t="s">
        <v>73</v>
      </c>
      <c r="N40" s="239"/>
    </row>
    <row r="41" spans="2:14" x14ac:dyDescent="0.3">
      <c r="B41" s="231" t="s">
        <v>66</v>
      </c>
      <c r="C41" s="243" t="str">
        <f t="shared" si="62"/>
        <v>Global</v>
      </c>
      <c r="D41" s="243">
        <f t="shared" si="63"/>
        <v>0</v>
      </c>
      <c r="E41" s="244">
        <f t="shared" si="64"/>
        <v>0</v>
      </c>
      <c r="I41" t="s">
        <v>74</v>
      </c>
      <c r="N41" t="s">
        <v>74</v>
      </c>
    </row>
    <row r="42" spans="2:14" ht="28.95" customHeight="1" x14ac:dyDescent="0.3">
      <c r="B42" s="240" t="str">
        <f t="shared" ref="B42:B46" si="65">IF($E$2="FR",H42,M42)</f>
        <v>L'onglet "Global" permet le suivi de l'exécution budgétaire du programme au niveau global. Il résume les informations fournies par ailleurs, afin de donner une vue d'ensemble.</v>
      </c>
      <c r="C42" s="241">
        <f t="shared" si="62"/>
        <v>0</v>
      </c>
      <c r="D42" s="241">
        <f t="shared" si="63"/>
        <v>0</v>
      </c>
      <c r="E42" s="242">
        <f t="shared" si="64"/>
        <v>0</v>
      </c>
      <c r="H42" s="239" t="s">
        <v>75</v>
      </c>
      <c r="I42" s="239"/>
      <c r="M42" s="239" t="s">
        <v>76</v>
      </c>
      <c r="N42" s="239"/>
    </row>
    <row r="43" spans="2:14" x14ac:dyDescent="0.3">
      <c r="B43" s="240" t="str">
        <f t="shared" si="65"/>
        <v>Les données relatives à l'identification de l'ACNG et du programme sont reprises automatiquement de la Checklist.</v>
      </c>
      <c r="C43" s="241">
        <f t="shared" si="62"/>
        <v>0</v>
      </c>
      <c r="D43" s="241">
        <f t="shared" si="63"/>
        <v>0</v>
      </c>
      <c r="E43" s="242">
        <f t="shared" si="64"/>
        <v>0</v>
      </c>
      <c r="H43" s="239" t="s">
        <v>70</v>
      </c>
      <c r="I43" s="239"/>
      <c r="M43" s="239" t="s">
        <v>71</v>
      </c>
      <c r="N43" s="239"/>
    </row>
    <row r="44" spans="2:14" ht="29.4" customHeight="1" x14ac:dyDescent="0.3">
      <c r="B44" s="240" t="str">
        <f t="shared" si="65"/>
        <v>Seules les informations relatives aux Coûts de structure, aux Revenus complémentaires (R.C.) et à la répartition des Coûts directs initiaux entre subside et apport-propre, doivent être encodées manuellement par l'ACNG.</v>
      </c>
      <c r="C44" s="241">
        <f t="shared" si="62"/>
        <v>0</v>
      </c>
      <c r="D44" s="241">
        <f t="shared" si="63"/>
        <v>0</v>
      </c>
      <c r="E44" s="242">
        <f t="shared" si="64"/>
        <v>0</v>
      </c>
      <c r="H44" s="239" t="s">
        <v>533</v>
      </c>
      <c r="I44" s="239"/>
      <c r="M44" s="239" t="s">
        <v>534</v>
      </c>
      <c r="N44" s="239"/>
    </row>
    <row r="45" spans="2:14" ht="29.4" customHeight="1" x14ac:dyDescent="0.3">
      <c r="B45" s="240" t="str">
        <f t="shared" si="65"/>
        <v>Les autres informations sont reprises automatiquement des autres onglets pour éviter le double encodage, et assurer la cohérence des données.</v>
      </c>
      <c r="C45" s="241">
        <f t="shared" si="62"/>
        <v>0</v>
      </c>
      <c r="D45" s="241">
        <f t="shared" si="63"/>
        <v>0</v>
      </c>
      <c r="E45" s="242">
        <f t="shared" si="64"/>
        <v>0</v>
      </c>
      <c r="H45" s="239" t="s">
        <v>77</v>
      </c>
      <c r="I45" s="239"/>
      <c r="M45" s="239" t="s">
        <v>78</v>
      </c>
      <c r="N45" s="239"/>
    </row>
    <row r="46" spans="2:14" ht="29.4" customHeight="1" x14ac:dyDescent="0.3">
      <c r="B46" s="240" t="str">
        <f t="shared" si="65"/>
        <v>L'onglet "Global" comprend jusqu'à 21 outcomes. En fonction du nombre effectif d'outcomes repris dans son programme, l'ACNG doit MASQUER (et PAS SUPPRIMER) les outcomes excédentaires.</v>
      </c>
      <c r="C46" s="241">
        <f t="shared" si="62"/>
        <v>0</v>
      </c>
      <c r="D46" s="241">
        <f t="shared" si="63"/>
        <v>0</v>
      </c>
      <c r="E46" s="242">
        <f t="shared" si="64"/>
        <v>0</v>
      </c>
      <c r="H46" s="239" t="s">
        <v>79</v>
      </c>
      <c r="I46" s="239"/>
      <c r="M46" s="239" t="s">
        <v>80</v>
      </c>
      <c r="N46" s="239"/>
    </row>
    <row r="47" spans="2:14" ht="115.2" customHeight="1" x14ac:dyDescent="0.3">
      <c r="B47" s="240"/>
      <c r="C47" s="241"/>
      <c r="D47" s="241"/>
      <c r="E47" s="242"/>
    </row>
    <row r="48" spans="2:14" ht="71.400000000000006" customHeight="1" x14ac:dyDescent="0.3">
      <c r="B48" s="240" t="str">
        <f t="shared" ref="B48" si="66">IF($E$2="FR",H48,M48)</f>
        <v>Pour masquer un outcome, l'ACNG
1) sélectionne les 4 LIGNES concernées (Total, investissements, fonctionnement et personnel)
2) pointe le curseur de sa souris sur la sélection
3) clique sur le bouton droit de la souris
4) dans le menu pop-up qui est apparu, sélectionne "Masquer".</v>
      </c>
      <c r="C48" s="241">
        <f t="shared" ref="C48" si="67">IF($E$2="FR",I48,N48)</f>
        <v>0</v>
      </c>
      <c r="D48" s="241">
        <f t="shared" ref="D48" si="68">IF($E$2="FR",J48,O48)</f>
        <v>0</v>
      </c>
      <c r="E48" s="242">
        <f t="shared" ref="E48" si="69">IF($E$2="FR",K48,P48)</f>
        <v>0</v>
      </c>
      <c r="H48" s="248" t="s">
        <v>81</v>
      </c>
      <c r="I48" s="239"/>
      <c r="M48" s="248" t="s">
        <v>82</v>
      </c>
      <c r="N48" s="239"/>
    </row>
    <row r="49" spans="2:14" x14ac:dyDescent="0.3">
      <c r="B49" s="240" t="str">
        <f t="shared" ref="B49" si="70">IF($E$2="FR",H49,M49)</f>
        <v>Il est possible de sélectionner les lignes de plus d'un outcome en une seule fois.</v>
      </c>
      <c r="C49" s="241">
        <f t="shared" ref="C49" si="71">IF($E$2="FR",I49,N49)</f>
        <v>0</v>
      </c>
      <c r="D49" s="241">
        <f t="shared" ref="D49" si="72">IF($E$2="FR",J49,O49)</f>
        <v>0</v>
      </c>
      <c r="E49" s="242">
        <f t="shared" ref="E49" si="73">IF($E$2="FR",K49,P49)</f>
        <v>0</v>
      </c>
      <c r="H49" s="239" t="s">
        <v>83</v>
      </c>
      <c r="I49" s="239"/>
      <c r="M49" s="239" t="s">
        <v>84</v>
      </c>
      <c r="N49" s="239"/>
    </row>
    <row r="50" spans="2:14" x14ac:dyDescent="0.3">
      <c r="B50" s="240" t="str">
        <f t="shared" ref="B50" si="74">IF($E$2="FR",H50,M50)</f>
        <v>Les lignes relatives aux Coûts d'administration peuvent être MASQUÉES (et PAS SUPPRIMÉES) lorsque pas d'application.</v>
      </c>
      <c r="C50" s="241">
        <f t="shared" ref="C50" si="75">IF($E$2="FR",I50,N50)</f>
        <v>0</v>
      </c>
      <c r="D50" s="241">
        <f t="shared" ref="D50" si="76">IF($E$2="FR",J50,O50)</f>
        <v>0</v>
      </c>
      <c r="E50" s="242">
        <f t="shared" ref="E50" si="77">IF($E$2="FR",K50,P50)</f>
        <v>0</v>
      </c>
      <c r="H50" s="239" t="s">
        <v>85</v>
      </c>
      <c r="I50" s="239"/>
      <c r="M50" s="239" t="s">
        <v>86</v>
      </c>
      <c r="N50" s="239"/>
    </row>
    <row r="51" spans="2:14" ht="29.4" customHeight="1" x14ac:dyDescent="0.3">
      <c r="B51" s="240" t="str">
        <f t="shared" ref="B51" si="78">IF($E$2="FR",H51,M51)</f>
        <v>Les onglets numérotés 1 à 21 correspondent aux onglets dédiés aux outcomes. Afin de les faire correspondre à la structure de l'onglet "Global", l'ACNG doit MASQUER (et PAS SUPPRIMER) les onglets excédentaires.</v>
      </c>
      <c r="C51" s="241">
        <f t="shared" ref="C51" si="79">IF($E$2="FR",I51,N51)</f>
        <v>0</v>
      </c>
      <c r="D51" s="241">
        <f t="shared" ref="D51" si="80">IF($E$2="FR",J51,O51)</f>
        <v>0</v>
      </c>
      <c r="E51" s="242">
        <f t="shared" ref="E51" si="81">IF($E$2="FR",K51,P51)</f>
        <v>0</v>
      </c>
      <c r="H51" s="239" t="s">
        <v>87</v>
      </c>
      <c r="I51" s="239"/>
      <c r="M51" s="239" t="s">
        <v>88</v>
      </c>
      <c r="N51" s="239"/>
    </row>
    <row r="52" spans="2:14" ht="88.2" customHeight="1" x14ac:dyDescent="0.3">
      <c r="B52" s="240"/>
      <c r="C52" s="241"/>
      <c r="D52" s="241"/>
      <c r="E52" s="242"/>
      <c r="H52" s="239"/>
      <c r="I52" s="239"/>
      <c r="M52" s="239"/>
      <c r="N52" s="239"/>
    </row>
    <row r="53" spans="2:14" ht="57" customHeight="1" x14ac:dyDescent="0.3">
      <c r="B53" s="240" t="str">
        <f t="shared" ref="B53" si="82">IF($E$2="FR",H53,M53)</f>
        <v>Pour masquer un onglet, l'ACNG
1) pointe le curseur de sa souris sur l'onglet concerné
2) clique sur le bouton droit de la souris
3) dans le menu pop-up qui est apparu, sélectionne "Masquer".</v>
      </c>
      <c r="C53" s="241">
        <f t="shared" ref="C53" si="83">IF($E$2="FR",I53,N53)</f>
        <v>0</v>
      </c>
      <c r="D53" s="241">
        <f t="shared" ref="D53" si="84">IF($E$2="FR",J53,O53)</f>
        <v>0</v>
      </c>
      <c r="E53" s="242">
        <f t="shared" ref="E53" si="85">IF($E$2="FR",K53,P53)</f>
        <v>0</v>
      </c>
      <c r="H53" s="248" t="s">
        <v>89</v>
      </c>
      <c r="I53" s="239"/>
      <c r="M53" s="248" t="s">
        <v>90</v>
      </c>
      <c r="N53" s="239"/>
    </row>
    <row r="54" spans="2:14" x14ac:dyDescent="0.3">
      <c r="B54" s="240" t="str">
        <f t="shared" ref="B54" si="86">IF($E$2="FR",H54,M54)</f>
        <v>Les onglets ne peuvent être masqués que un par un un.</v>
      </c>
      <c r="C54" s="241">
        <f t="shared" ref="C54:C57" si="87">IF($E$2="FR",I54,N54)</f>
        <v>0</v>
      </c>
      <c r="D54" s="241">
        <f t="shared" ref="D54:D57" si="88">IF($E$2="FR",J54,O54)</f>
        <v>0</v>
      </c>
      <c r="E54" s="242">
        <f t="shared" ref="E54:E57" si="89">IF($E$2="FR",K54,P54)</f>
        <v>0</v>
      </c>
      <c r="H54" s="239" t="s">
        <v>91</v>
      </c>
      <c r="I54" s="239"/>
      <c r="M54" s="239" t="s">
        <v>92</v>
      </c>
      <c r="N54" s="239"/>
    </row>
    <row r="55" spans="2:14" x14ac:dyDescent="0.3">
      <c r="B55" s="231" t="s">
        <v>93</v>
      </c>
      <c r="C55" s="243" t="str">
        <f t="shared" si="87"/>
        <v>CG_BK</v>
      </c>
      <c r="D55" s="243">
        <f t="shared" si="88"/>
        <v>0</v>
      </c>
      <c r="E55" s="244">
        <f t="shared" si="89"/>
        <v>0</v>
      </c>
      <c r="I55" t="s">
        <v>94</v>
      </c>
      <c r="N55" t="s">
        <v>94</v>
      </c>
    </row>
    <row r="56" spans="2:14" ht="60" customHeight="1" x14ac:dyDescent="0.3">
      <c r="B56" s="240" t="str">
        <f t="shared" ref="B56:B57" si="90">IF($E$2="FR",H56,M56)</f>
        <v>L'onglet "CG_BK" permet le suivi de l'exécution budgétaire des coûts de gestion. Sa structure correspond strictement à celle du budget initial tel que défini dans l'annexe 5 de l'AR du 11/09/16 modifié par l'AR du 07/10/2021, et repris dans le schéma de présentation des programmes 2022-2026.</v>
      </c>
      <c r="C56" s="241">
        <f t="shared" si="87"/>
        <v>0</v>
      </c>
      <c r="D56" s="241">
        <f t="shared" si="88"/>
        <v>0</v>
      </c>
      <c r="E56" s="242">
        <f t="shared" si="89"/>
        <v>0</v>
      </c>
      <c r="H56" s="239" t="s">
        <v>535</v>
      </c>
      <c r="I56" s="239"/>
      <c r="M56" s="239" t="s">
        <v>536</v>
      </c>
      <c r="N56" s="239"/>
    </row>
    <row r="57" spans="2:14" x14ac:dyDescent="0.3">
      <c r="B57" s="240" t="str">
        <f t="shared" si="90"/>
        <v>Les données relatives à l'identification de l'ACNG et du programme sont reprises automatiquement de la Checklist.</v>
      </c>
      <c r="C57" s="241">
        <f t="shared" si="87"/>
        <v>0</v>
      </c>
      <c r="D57" s="241">
        <f t="shared" si="88"/>
        <v>0</v>
      </c>
      <c r="E57" s="242">
        <f t="shared" si="89"/>
        <v>0</v>
      </c>
      <c r="H57" s="239" t="s">
        <v>70</v>
      </c>
      <c r="I57" s="239"/>
      <c r="M57" s="239" t="s">
        <v>71</v>
      </c>
      <c r="N57" s="239"/>
    </row>
    <row r="58" spans="2:14" x14ac:dyDescent="0.3">
      <c r="B58" s="240" t="str">
        <f t="shared" ref="B58" si="91">IF($E$2="FR",H58,M58)</f>
        <v>Seules les cellules avec un fond blanc impliquent un encodage manuel par l'ACNG.</v>
      </c>
      <c r="C58" s="241">
        <f t="shared" ref="C58" si="92">IF($E$2="FR",I58,N58)</f>
        <v>0</v>
      </c>
      <c r="D58" s="241">
        <f t="shared" ref="D58" si="93">IF($E$2="FR",J58,O58)</f>
        <v>0</v>
      </c>
      <c r="E58" s="242">
        <f t="shared" ref="E58" si="94">IF($E$2="FR",K58,P58)</f>
        <v>0</v>
      </c>
      <c r="H58" s="239" t="s">
        <v>95</v>
      </c>
      <c r="I58" s="239"/>
      <c r="M58" s="239" t="s">
        <v>96</v>
      </c>
      <c r="N58" s="239"/>
    </row>
    <row r="59" spans="2:14" ht="60.6" customHeight="1" x14ac:dyDescent="0.3">
      <c r="B59" s="240" t="str">
        <f t="shared" ref="B59" si="95">IF($E$2="FR",H59,M59)</f>
        <v>La colonne "E" relative au "Budget ajusté" quinquennal doit rester VIDE si l'ACNG n'a pas procédé à un ajustement budgétaire ayant nécessité l'approbation préalable de l'administration. En cas d'ajustement budgétaire approuvé, les formules mises en place se réfèreront automatiquement au "Budget ajusté" en lieu et place du "Budget initial".</v>
      </c>
      <c r="C59" s="241">
        <f t="shared" ref="C59:C62" si="96">IF($E$2="FR",I59,N59)</f>
        <v>0</v>
      </c>
      <c r="D59" s="241">
        <f t="shared" ref="D59:D62" si="97">IF($E$2="FR",J59,O59)</f>
        <v>0</v>
      </c>
      <c r="E59" s="242">
        <f t="shared" ref="E59:E62" si="98">IF($E$2="FR",K59,P59)</f>
        <v>0</v>
      </c>
      <c r="H59" s="239" t="s">
        <v>537</v>
      </c>
      <c r="I59" s="239"/>
      <c r="M59" s="239" t="s">
        <v>538</v>
      </c>
      <c r="N59" s="239"/>
    </row>
    <row r="60" spans="2:14" x14ac:dyDescent="0.3">
      <c r="B60" s="231" t="s">
        <v>97</v>
      </c>
      <c r="C60" s="243" t="str">
        <f t="shared" si="96"/>
        <v>CA_AK</v>
      </c>
      <c r="D60" s="243">
        <f t="shared" si="97"/>
        <v>0</v>
      </c>
      <c r="E60" s="244">
        <f t="shared" si="98"/>
        <v>0</v>
      </c>
      <c r="I60" t="s">
        <v>98</v>
      </c>
      <c r="N60" t="s">
        <v>98</v>
      </c>
    </row>
    <row r="61" spans="2:14" ht="43.95" customHeight="1" x14ac:dyDescent="0.3">
      <c r="B61" s="240" t="str">
        <f t="shared" ref="B61:B62" si="99">IF($E$2="FR",H61,M61)</f>
        <v>L'onglet "CA_AK" permet le suivi de l'exécution budgétaire des coûts d'administration. Il n'est d'application que pour quelques acteurs institutionnels spécifiques. Pour tous les autres ACNG, cet onglet doit rester vide et être MASQUÉ (et PAS SUPPRIMER - voir explications relatives à l'onglet "Global").</v>
      </c>
      <c r="C61" s="241">
        <f t="shared" si="96"/>
        <v>0</v>
      </c>
      <c r="D61" s="241">
        <f t="shared" si="97"/>
        <v>0</v>
      </c>
      <c r="E61" s="242">
        <f t="shared" si="98"/>
        <v>0</v>
      </c>
      <c r="H61" s="239" t="s">
        <v>99</v>
      </c>
      <c r="I61" s="239"/>
      <c r="M61" s="239" t="s">
        <v>100</v>
      </c>
      <c r="N61" s="239"/>
    </row>
    <row r="62" spans="2:14" x14ac:dyDescent="0.3">
      <c r="B62" s="240" t="str">
        <f t="shared" si="99"/>
        <v>Les données relatives à l'identification de l'ACNG et du programme sont reprises automatiquement de la Checklist.</v>
      </c>
      <c r="C62" s="241">
        <f t="shared" si="96"/>
        <v>0</v>
      </c>
      <c r="D62" s="241">
        <f t="shared" si="97"/>
        <v>0</v>
      </c>
      <c r="E62" s="242">
        <f t="shared" si="98"/>
        <v>0</v>
      </c>
      <c r="H62" s="239" t="s">
        <v>70</v>
      </c>
      <c r="I62" s="239"/>
      <c r="M62" s="239" t="s">
        <v>71</v>
      </c>
      <c r="N62" s="239"/>
    </row>
    <row r="63" spans="2:14" ht="45" customHeight="1" x14ac:dyDescent="0.3">
      <c r="B63" s="240" t="str">
        <f t="shared" ref="B63:B64" si="100">IF($E$2="FR",H63,M63)</f>
        <v>Cet onglet reprend les rubriques budgétaires générales prévues par l'AR du 11/09/16. Les sous-rubriques doivent être introduites manuellement par les acteurs institutionnels concernés, conformément à la structure du budget initial approuvé.</v>
      </c>
      <c r="C63" s="241">
        <f t="shared" ref="C63:C66" si="101">IF($E$2="FR",I63,N63)</f>
        <v>0</v>
      </c>
      <c r="D63" s="241">
        <f t="shared" ref="D63:D66" si="102">IF($E$2="FR",J63,O63)</f>
        <v>0</v>
      </c>
      <c r="E63" s="242">
        <f t="shared" ref="E63:E66" si="103">IF($E$2="FR",K63,P63)</f>
        <v>0</v>
      </c>
      <c r="H63" s="239" t="s">
        <v>539</v>
      </c>
      <c r="I63" s="239"/>
      <c r="M63" s="239" t="s">
        <v>540</v>
      </c>
      <c r="N63" s="239"/>
    </row>
    <row r="64" spans="2:14" ht="60" customHeight="1" x14ac:dyDescent="0.3">
      <c r="B64" s="240" t="str">
        <f t="shared" si="100"/>
        <v>La colonne "E" relative au "Budget ajusté" quinquennal doit rester VIDE si l'ACNG n'a pas procédé à un ajustement budgétaire ayant nécessité l'approbation préalable de l'administration. En cas d'ajustement budgétaire approuvé, les formules mises en place se réfèreront automatiquement au "Budget ajusté" en lieu et place du "Budget initial".</v>
      </c>
      <c r="C64" s="241">
        <f t="shared" si="101"/>
        <v>0</v>
      </c>
      <c r="D64" s="241">
        <f t="shared" si="102"/>
        <v>0</v>
      </c>
      <c r="E64" s="242">
        <f t="shared" si="103"/>
        <v>0</v>
      </c>
      <c r="H64" s="239" t="s">
        <v>537</v>
      </c>
      <c r="I64" s="239"/>
      <c r="M64" s="239" t="s">
        <v>538</v>
      </c>
      <c r="N64" s="239"/>
    </row>
    <row r="65" spans="2:14" x14ac:dyDescent="0.3">
      <c r="B65" s="231" t="s">
        <v>101</v>
      </c>
      <c r="C65" s="243" t="str">
        <f t="shared" si="101"/>
        <v>Formulaires numérotés 1 à 21</v>
      </c>
      <c r="D65" s="243">
        <f t="shared" si="102"/>
        <v>0</v>
      </c>
      <c r="E65" s="244">
        <f t="shared" si="103"/>
        <v>0</v>
      </c>
      <c r="I65" t="s">
        <v>102</v>
      </c>
      <c r="N65" t="s">
        <v>103</v>
      </c>
    </row>
    <row r="66" spans="2:14" ht="57.6" customHeight="1" x14ac:dyDescent="0.3">
      <c r="B66" s="240" t="str">
        <f t="shared" ref="B66" si="104">IF($E$2="FR",H66,M66)</f>
        <v>Les onglets numérotés de 1 à 21 permettent le suivi de l'exécution budgétaire des coûts de opérationnels pour chaque outcome du programme, individuellement. Leur structure correspond strictement à celle du budget initial tel que défini dans l'annexe 5 de l'AR du 11/09/16 modifié par l'AR du 07/10/2021, et repris dans le schéma de présentation des programmes 2022-2026.</v>
      </c>
      <c r="C66" s="241">
        <f t="shared" si="101"/>
        <v>0</v>
      </c>
      <c r="D66" s="241">
        <f t="shared" si="102"/>
        <v>0</v>
      </c>
      <c r="E66" s="242">
        <f t="shared" si="103"/>
        <v>0</v>
      </c>
      <c r="H66" s="239" t="s">
        <v>541</v>
      </c>
      <c r="I66" s="239"/>
      <c r="M66" s="239" t="s">
        <v>542</v>
      </c>
      <c r="N66" s="239"/>
    </row>
    <row r="67" spans="2:14" x14ac:dyDescent="0.3">
      <c r="B67" s="240" t="str">
        <f t="shared" ref="B67:B77" si="105">IF($E$2="FR",H67,M67)</f>
        <v>Les données relatives à l'identification de l'ACNG et du programme sont reprises automatiquement de la Checklist.</v>
      </c>
      <c r="C67" s="241">
        <f t="shared" ref="C67:C77" si="106">IF($E$2="FR",I67,N67)</f>
        <v>0</v>
      </c>
      <c r="D67" s="241">
        <f t="shared" ref="D67:D77" si="107">IF($E$2="FR",J67,O67)</f>
        <v>0</v>
      </c>
      <c r="E67" s="242">
        <f t="shared" ref="E67:E77" si="108">IF($E$2="FR",K67,P67)</f>
        <v>0</v>
      </c>
      <c r="H67" s="239" t="s">
        <v>70</v>
      </c>
      <c r="I67" s="239"/>
      <c r="M67" s="239" t="s">
        <v>71</v>
      </c>
      <c r="N67" s="239"/>
    </row>
    <row r="68" spans="2:14" x14ac:dyDescent="0.3">
      <c r="B68" s="240" t="str">
        <f t="shared" si="105"/>
        <v>Seules les cellules avec un fond blanc impliquent un encodage manuel par l'ACNG.</v>
      </c>
      <c r="C68" s="241">
        <f t="shared" si="106"/>
        <v>0</v>
      </c>
      <c r="D68" s="241">
        <f t="shared" si="107"/>
        <v>0</v>
      </c>
      <c r="E68" s="242">
        <f t="shared" si="108"/>
        <v>0</v>
      </c>
      <c r="H68" s="239" t="s">
        <v>95</v>
      </c>
      <c r="I68" s="239"/>
      <c r="M68" s="239" t="s">
        <v>104</v>
      </c>
      <c r="N68" s="239"/>
    </row>
    <row r="69" spans="2:14" ht="30" customHeight="1" x14ac:dyDescent="0.3">
      <c r="B69" s="240" t="str">
        <f t="shared" ref="B69" si="109">IF($E$2="FR",H69,M69)</f>
        <v>L'identification du CSC et du Pays concernés par l'outcome sera automatiquement reprise dans l'onglet "Global".</v>
      </c>
      <c r="C69" s="241">
        <f t="shared" ref="C69" si="110">IF($E$2="FR",I69,N69)</f>
        <v>0</v>
      </c>
      <c r="D69" s="241">
        <f t="shared" ref="D69" si="111">IF($E$2="FR",J69,O69)</f>
        <v>0</v>
      </c>
      <c r="E69" s="242">
        <f t="shared" ref="E69" si="112">IF($E$2="FR",K69,P69)</f>
        <v>0</v>
      </c>
      <c r="H69" s="239" t="s">
        <v>105</v>
      </c>
      <c r="I69" s="239"/>
      <c r="M69" s="239" t="s">
        <v>106</v>
      </c>
      <c r="N69" s="239"/>
    </row>
    <row r="70" spans="2:14" ht="58.95" customHeight="1" x14ac:dyDescent="0.3">
      <c r="B70" s="240" t="str">
        <f t="shared" si="105"/>
        <v>Considérant que les Coûts opérationnels par outcome sont ventilés une première fois selon les "Lignes budgétaires" et une autre selon les "Rubriques budgétaires générales", la section "Contrôle des totaux : Différences "Lignes budgétaires" VS "Rubriques budgétaires générales" est formatée afin de vérifier automatiquement la concordance entre les montants. Toute différence de plus de 1 euro apparaitra en rouge.</v>
      </c>
      <c r="C70" s="241">
        <f t="shared" si="106"/>
        <v>0</v>
      </c>
      <c r="D70" s="241">
        <f t="shared" si="107"/>
        <v>0</v>
      </c>
      <c r="E70" s="242">
        <f t="shared" si="108"/>
        <v>0</v>
      </c>
      <c r="H70" s="239" t="s">
        <v>107</v>
      </c>
      <c r="I70" s="239"/>
      <c r="M70" s="239" t="s">
        <v>108</v>
      </c>
      <c r="N70" s="239"/>
    </row>
    <row r="71" spans="2:14" ht="60.6" customHeight="1" x14ac:dyDescent="0.3">
      <c r="B71" s="240" t="str">
        <f t="shared" si="105"/>
        <v>La colonne "E" relative au "Budget ajusté" quinquennal doit rester VIDE si l'ACNG n'a pas procédé à un ajustement budgétaire ayant nécessité l'approbation préalable de l'administration. En cas d'ajustement budgétaire approuvé, les formules mises en place se réfèreront automatiquement au "Budget ajusté" en lieu et place du "Budget initial".</v>
      </c>
      <c r="C71" s="241">
        <f t="shared" si="106"/>
        <v>0</v>
      </c>
      <c r="D71" s="241">
        <f t="shared" si="107"/>
        <v>0</v>
      </c>
      <c r="E71" s="242">
        <f t="shared" si="108"/>
        <v>0</v>
      </c>
      <c r="H71" s="239" t="s">
        <v>537</v>
      </c>
      <c r="I71" s="239"/>
      <c r="M71" s="239" t="s">
        <v>538</v>
      </c>
      <c r="N71" s="239"/>
    </row>
    <row r="72" spans="2:14" x14ac:dyDescent="0.3">
      <c r="B72" s="231" t="s">
        <v>101</v>
      </c>
      <c r="C72" s="243" t="str">
        <f t="shared" si="106"/>
        <v>Répartition_Verdeling</v>
      </c>
      <c r="D72" s="243">
        <f t="shared" si="107"/>
        <v>0</v>
      </c>
      <c r="E72" s="244">
        <f t="shared" si="108"/>
        <v>0</v>
      </c>
      <c r="I72" t="s">
        <v>109</v>
      </c>
      <c r="N72" t="s">
        <v>109</v>
      </c>
    </row>
    <row r="73" spans="2:14" ht="28.95" customHeight="1" x14ac:dyDescent="0.3">
      <c r="B73" s="240" t="str">
        <f t="shared" si="105"/>
        <v>L'onglet "Répartition_Verdeling" permet d'observer les montants à charge de la subvention, et les montants à charge de l'apport-propre (le cas échéant). Il porte donc sur la répartition des dépenses.</v>
      </c>
      <c r="C73" s="241">
        <f t="shared" si="106"/>
        <v>0</v>
      </c>
      <c r="D73" s="241">
        <f t="shared" si="107"/>
        <v>0</v>
      </c>
      <c r="E73" s="242">
        <f t="shared" si="108"/>
        <v>0</v>
      </c>
      <c r="H73" s="239" t="s">
        <v>110</v>
      </c>
      <c r="I73" s="239"/>
      <c r="M73" s="239" t="s">
        <v>111</v>
      </c>
      <c r="N73" s="239"/>
    </row>
    <row r="74" spans="2:14" x14ac:dyDescent="0.3">
      <c r="B74" s="240" t="str">
        <f t="shared" ref="B74:B76" si="113">IF($E$2="FR",H74,M74)</f>
        <v>Les données relatives à l'identification de l'ACNG et du programme sont reprises automatiquement de la Checklist.</v>
      </c>
      <c r="C74" s="241">
        <f t="shared" ref="C74:C76" si="114">IF($E$2="FR",I74,N74)</f>
        <v>0</v>
      </c>
      <c r="D74" s="241">
        <f t="shared" ref="D74:D76" si="115">IF($E$2="FR",J74,O74)</f>
        <v>0</v>
      </c>
      <c r="E74" s="242">
        <f t="shared" ref="E74:E76" si="116">IF($E$2="FR",K74,P74)</f>
        <v>0</v>
      </c>
      <c r="H74" s="239" t="s">
        <v>70</v>
      </c>
      <c r="I74" s="239"/>
      <c r="M74" s="239" t="s">
        <v>71</v>
      </c>
      <c r="N74" s="239"/>
    </row>
    <row r="75" spans="2:14" ht="44.4" customHeight="1" x14ac:dyDescent="0.3">
      <c r="B75" s="240" t="str">
        <f t="shared" si="113"/>
        <v>Comme l'onglet "Global", il comprend jusqu'à 21 outcomes. En fonction du nombre effectif d'outcomes repris dans son programme, l'ACNG doit MASQUER (et PAS SUPPRIMER) les outcomes excédentaires (voir explications relatives à l'onglet "Global").</v>
      </c>
      <c r="C75" s="241">
        <f t="shared" si="114"/>
        <v>0</v>
      </c>
      <c r="D75" s="241">
        <f t="shared" si="115"/>
        <v>0</v>
      </c>
      <c r="E75" s="242">
        <f t="shared" si="116"/>
        <v>0</v>
      </c>
      <c r="H75" s="239" t="s">
        <v>112</v>
      </c>
      <c r="I75" s="239"/>
      <c r="M75" s="239" t="s">
        <v>113</v>
      </c>
      <c r="N75" s="239"/>
    </row>
    <row r="76" spans="2:14" x14ac:dyDescent="0.3">
      <c r="B76" s="240" t="str">
        <f t="shared" si="113"/>
        <v>Les lignes relatives aux Coûts d'administration peuvent être MASQUÉES (et PAS SUPPRIMÉES) lorsque pas d'application.</v>
      </c>
      <c r="C76" s="241">
        <f t="shared" si="114"/>
        <v>0</v>
      </c>
      <c r="D76" s="241">
        <f t="shared" si="115"/>
        <v>0</v>
      </c>
      <c r="E76" s="242">
        <f t="shared" si="116"/>
        <v>0</v>
      </c>
      <c r="H76" s="239" t="s">
        <v>85</v>
      </c>
      <c r="I76" s="239"/>
      <c r="M76" s="239" t="s">
        <v>86</v>
      </c>
      <c r="N76" s="239"/>
    </row>
    <row r="77" spans="2:14" ht="29.4" customHeight="1" x14ac:dyDescent="0.3">
      <c r="B77" s="240" t="str">
        <f t="shared" si="105"/>
        <v>Les données relatives aux dépenses sont reprises automatiquement de l'onglet "Global" pour éviter le double encodage, et assurer la cohérence des données.</v>
      </c>
      <c r="C77" s="241">
        <f t="shared" si="106"/>
        <v>0</v>
      </c>
      <c r="D77" s="241">
        <f t="shared" si="107"/>
        <v>0</v>
      </c>
      <c r="E77" s="242">
        <f t="shared" si="108"/>
        <v>0</v>
      </c>
      <c r="H77" s="239" t="s">
        <v>114</v>
      </c>
      <c r="I77" s="239"/>
      <c r="M77" s="239" t="s">
        <v>115</v>
      </c>
      <c r="N77" s="239"/>
    </row>
    <row r="78" spans="2:14" x14ac:dyDescent="0.3">
      <c r="B78" s="240" t="str">
        <f t="shared" ref="B78" si="117">IF($E$2="FR",H78,M78)</f>
        <v>Seules les cellules avec un fond blanc impliquent un encodage manuel par l'ACNG.</v>
      </c>
      <c r="C78" s="241">
        <f t="shared" ref="C78" si="118">IF($E$2="FR",I78,N78)</f>
        <v>0</v>
      </c>
      <c r="D78" s="241">
        <f t="shared" ref="D78" si="119">IF($E$2="FR",J78,O78)</f>
        <v>0</v>
      </c>
      <c r="E78" s="242">
        <f t="shared" ref="E78" si="120">IF($E$2="FR",K78,P78)</f>
        <v>0</v>
      </c>
      <c r="H78" s="239" t="s">
        <v>95</v>
      </c>
      <c r="I78" s="239"/>
      <c r="M78" s="239" t="s">
        <v>104</v>
      </c>
      <c r="N78" s="239"/>
    </row>
    <row r="79" spans="2:14" ht="29.4" customHeight="1" x14ac:dyDescent="0.3">
      <c r="B79" s="240" t="str">
        <f t="shared" ref="B79" si="121">IF($E$2="FR",H79,M79)</f>
        <v>Contrairement au cycle précédent, il s'agit désormais d'un formulaire unique portant sur toutes les années du programme. Comme les autres onglets, il sera rempli progressivement, au fur et à mesure des justifications successives.</v>
      </c>
      <c r="C79" s="241">
        <f t="shared" ref="C79" si="122">IF($E$2="FR",I79,N79)</f>
        <v>0</v>
      </c>
      <c r="D79" s="241">
        <f t="shared" ref="D79" si="123">IF($E$2="FR",J79,O79)</f>
        <v>0</v>
      </c>
      <c r="E79" s="242">
        <f t="shared" ref="E79" si="124">IF($E$2="FR",K79,P79)</f>
        <v>0</v>
      </c>
      <c r="H79" s="239" t="s">
        <v>116</v>
      </c>
      <c r="I79" s="239"/>
      <c r="M79" s="239" t="s">
        <v>117</v>
      </c>
      <c r="N79" s="239"/>
    </row>
    <row r="80" spans="2:14" ht="75" customHeight="1" x14ac:dyDescent="0.3">
      <c r="B80" s="240"/>
      <c r="C80" s="241"/>
      <c r="D80" s="241"/>
      <c r="E80" s="242"/>
      <c r="H80" s="239"/>
      <c r="I80" s="239"/>
      <c r="M80" s="239"/>
      <c r="N80" s="239"/>
    </row>
    <row r="81" spans="2:14" ht="60" customHeight="1" thickBot="1" x14ac:dyDescent="0.35">
      <c r="B81" s="250" t="str">
        <f t="shared" ref="B81" si="125">IF($E$2="FR",H81,M81)</f>
        <v>Afin d'améliorer la lisibilité du formulaire, les colonnes relatives à la répartition des dépenses entre subside et apport-propre, pour une année, peuvent être masquées en cliquant sur le bouton [-] au sommet du formulaire. Il est ensuite possible d'afficher à nouveau ces colonnes en cliquant sur le bouton [+] au sommet du formulaire.</v>
      </c>
      <c r="C81" s="251">
        <f t="shared" ref="C81" si="126">IF($E$2="FR",I81,N81)</f>
        <v>0</v>
      </c>
      <c r="D81" s="251">
        <f t="shared" ref="D81" si="127">IF($E$2="FR",J81,O81)</f>
        <v>0</v>
      </c>
      <c r="E81" s="252">
        <f t="shared" ref="E81" si="128">IF($E$2="FR",K81,P81)</f>
        <v>0</v>
      </c>
      <c r="H81" s="239" t="s">
        <v>118</v>
      </c>
      <c r="I81" s="239"/>
      <c r="M81" s="239" t="s">
        <v>119</v>
      </c>
      <c r="N81" s="239"/>
    </row>
    <row r="82" spans="2:14" ht="4.95" customHeight="1" x14ac:dyDescent="0.3"/>
  </sheetData>
  <sheetProtection sheet="1" objects="1" scenarios="1"/>
  <mergeCells count="168">
    <mergeCell ref="M80:N80"/>
    <mergeCell ref="M81:N81"/>
    <mergeCell ref="M75:N75"/>
    <mergeCell ref="M76:N76"/>
    <mergeCell ref="M77:N77"/>
    <mergeCell ref="M78:N78"/>
    <mergeCell ref="M79:N79"/>
    <mergeCell ref="M69:N69"/>
    <mergeCell ref="M70:N70"/>
    <mergeCell ref="M71:N71"/>
    <mergeCell ref="M73:N73"/>
    <mergeCell ref="M74:N74"/>
    <mergeCell ref="M63:N63"/>
    <mergeCell ref="M64:N64"/>
    <mergeCell ref="M66:N66"/>
    <mergeCell ref="M67:N67"/>
    <mergeCell ref="M68:N68"/>
    <mergeCell ref="M57:N57"/>
    <mergeCell ref="M58:N58"/>
    <mergeCell ref="M59:N59"/>
    <mergeCell ref="M61:N61"/>
    <mergeCell ref="M62:N62"/>
    <mergeCell ref="M51:N51"/>
    <mergeCell ref="M52:N52"/>
    <mergeCell ref="M53:N53"/>
    <mergeCell ref="M54:N54"/>
    <mergeCell ref="M56:N56"/>
    <mergeCell ref="M45:N45"/>
    <mergeCell ref="M46:N46"/>
    <mergeCell ref="M48:N48"/>
    <mergeCell ref="M49:N49"/>
    <mergeCell ref="M50:N50"/>
    <mergeCell ref="M39:N39"/>
    <mergeCell ref="M40:N40"/>
    <mergeCell ref="M42:N42"/>
    <mergeCell ref="M43:N43"/>
    <mergeCell ref="M44:N44"/>
    <mergeCell ref="B79:E79"/>
    <mergeCell ref="H79:I79"/>
    <mergeCell ref="B81:E81"/>
    <mergeCell ref="H81:I81"/>
    <mergeCell ref="B80:E80"/>
    <mergeCell ref="H80:I80"/>
    <mergeCell ref="B78:E78"/>
    <mergeCell ref="H78:I78"/>
    <mergeCell ref="B50:E50"/>
    <mergeCell ref="H50:I50"/>
    <mergeCell ref="B76:E76"/>
    <mergeCell ref="H76:I76"/>
    <mergeCell ref="B64:E64"/>
    <mergeCell ref="H64:I64"/>
    <mergeCell ref="B71:E71"/>
    <mergeCell ref="H71:I71"/>
    <mergeCell ref="B69:E69"/>
    <mergeCell ref="H69:I69"/>
    <mergeCell ref="C72:E72"/>
    <mergeCell ref="B43:E43"/>
    <mergeCell ref="H43:I43"/>
    <mergeCell ref="B37:E37"/>
    <mergeCell ref="H37:I37"/>
    <mergeCell ref="B68:E68"/>
    <mergeCell ref="H68:I68"/>
    <mergeCell ref="B70:E70"/>
    <mergeCell ref="H70:I70"/>
    <mergeCell ref="B73:E73"/>
    <mergeCell ref="H73:I73"/>
    <mergeCell ref="C60:E60"/>
    <mergeCell ref="B61:E61"/>
    <mergeCell ref="H61:I61"/>
    <mergeCell ref="B63:E63"/>
    <mergeCell ref="H63:I63"/>
    <mergeCell ref="B62:E62"/>
    <mergeCell ref="H62:I62"/>
    <mergeCell ref="B56:E56"/>
    <mergeCell ref="H56:I56"/>
    <mergeCell ref="B58:E58"/>
    <mergeCell ref="H58:I58"/>
    <mergeCell ref="B59:E59"/>
    <mergeCell ref="H59:I59"/>
    <mergeCell ref="B57:E57"/>
    <mergeCell ref="B77:E77"/>
    <mergeCell ref="H77:I77"/>
    <mergeCell ref="B75:E75"/>
    <mergeCell ref="H75:I75"/>
    <mergeCell ref="C65:E65"/>
    <mergeCell ref="B66:E66"/>
    <mergeCell ref="H66:I66"/>
    <mergeCell ref="B67:E67"/>
    <mergeCell ref="H67:I67"/>
    <mergeCell ref="B74:E74"/>
    <mergeCell ref="H74:I74"/>
    <mergeCell ref="H57:I57"/>
    <mergeCell ref="H52:I52"/>
    <mergeCell ref="H53:I53"/>
    <mergeCell ref="H54:I54"/>
    <mergeCell ref="B52:E52"/>
    <mergeCell ref="B53:E53"/>
    <mergeCell ref="B54:E54"/>
    <mergeCell ref="C55:E55"/>
    <mergeCell ref="H48:I48"/>
    <mergeCell ref="B47:E47"/>
    <mergeCell ref="B48:E48"/>
    <mergeCell ref="B49:E49"/>
    <mergeCell ref="B51:E51"/>
    <mergeCell ref="H49:I49"/>
    <mergeCell ref="H51:I51"/>
    <mergeCell ref="B44:E44"/>
    <mergeCell ref="H44:I44"/>
    <mergeCell ref="B45:E45"/>
    <mergeCell ref="H45:I45"/>
    <mergeCell ref="B46:E46"/>
    <mergeCell ref="H46:I46"/>
    <mergeCell ref="B40:E40"/>
    <mergeCell ref="H40:I40"/>
    <mergeCell ref="C41:E41"/>
    <mergeCell ref="B42:E42"/>
    <mergeCell ref="H42:I42"/>
    <mergeCell ref="H2:I2"/>
    <mergeCell ref="M2:N2"/>
    <mergeCell ref="C4:E4"/>
    <mergeCell ref="B36:E36"/>
    <mergeCell ref="B38:E38"/>
    <mergeCell ref="M31:N31"/>
    <mergeCell ref="M33:N33"/>
    <mergeCell ref="M34:N34"/>
    <mergeCell ref="M36:N36"/>
    <mergeCell ref="M37:N37"/>
    <mergeCell ref="M38:N38"/>
    <mergeCell ref="C5:E5"/>
    <mergeCell ref="B6:E6"/>
    <mergeCell ref="B7:E7"/>
    <mergeCell ref="B8:E8"/>
    <mergeCell ref="B2:C2"/>
    <mergeCell ref="B10:E10"/>
    <mergeCell ref="C9:E9"/>
    <mergeCell ref="B11:E11"/>
    <mergeCell ref="B12:E12"/>
    <mergeCell ref="B13:E13"/>
    <mergeCell ref="H30:I30"/>
    <mergeCell ref="H31:I31"/>
    <mergeCell ref="H32:I32"/>
    <mergeCell ref="H33:I33"/>
    <mergeCell ref="B14:E14"/>
    <mergeCell ref="C15:E15"/>
    <mergeCell ref="B16:E16"/>
    <mergeCell ref="B17:E17"/>
    <mergeCell ref="C19:E19"/>
    <mergeCell ref="C29:E29"/>
    <mergeCell ref="C20:E20"/>
    <mergeCell ref="B21:E21"/>
    <mergeCell ref="B22:E22"/>
    <mergeCell ref="B23:E23"/>
    <mergeCell ref="B24:E24"/>
    <mergeCell ref="B25:E25"/>
    <mergeCell ref="H34:I34"/>
    <mergeCell ref="H36:I36"/>
    <mergeCell ref="H38:I38"/>
    <mergeCell ref="H39:I39"/>
    <mergeCell ref="B34:E34"/>
    <mergeCell ref="B39:E39"/>
    <mergeCell ref="B26:E26"/>
    <mergeCell ref="B27:E27"/>
    <mergeCell ref="B28:E28"/>
    <mergeCell ref="C35:E35"/>
    <mergeCell ref="B30:E30"/>
    <mergeCell ref="B31:E31"/>
    <mergeCell ref="B32:E32"/>
    <mergeCell ref="B33:E33"/>
  </mergeCells>
  <dataValidations count="1">
    <dataValidation type="list" allowBlank="1" showInputMessage="1" showErrorMessage="1" sqref="E2">
      <formula1>$K$4:$K$5</formula1>
    </dataValidation>
  </dataValidations>
  <pageMargins left="0.7" right="0.7" top="0.75" bottom="0.75" header="0.3" footer="0.3"/>
  <pageSetup paperSize="9" scale="83" fitToHeight="0" orientation="portrait" r:id="rId1"/>
  <rowBreaks count="3" manualBreakCount="3">
    <brk id="28" max="5" man="1"/>
    <brk id="50" max="5" man="1"/>
    <brk id="71" max="5" man="1"/>
  </rowBreaks>
  <colBreaks count="1" manualBreakCount="1">
    <brk id="6" max="8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477</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34:C34"/>
    <mergeCell ref="B50:M50"/>
    <mergeCell ref="B51:C51"/>
    <mergeCell ref="B12:D12"/>
    <mergeCell ref="E12:M12"/>
    <mergeCell ref="B13:D13"/>
    <mergeCell ref="E13:M13"/>
    <mergeCell ref="B15:C15"/>
    <mergeCell ref="B16:C16"/>
    <mergeCell ref="B11:D11"/>
    <mergeCell ref="E11:M11"/>
    <mergeCell ref="B2:K2"/>
    <mergeCell ref="B4:M4"/>
    <mergeCell ref="B5:D5"/>
    <mergeCell ref="E5:M5"/>
    <mergeCell ref="B6:D6"/>
    <mergeCell ref="E6:M6"/>
    <mergeCell ref="B7:D7"/>
    <mergeCell ref="E7:M7"/>
    <mergeCell ref="B8:D8"/>
    <mergeCell ref="E8:M8"/>
    <mergeCell ref="B10:M10"/>
  </mergeCells>
  <conditionalFormatting sqref="D51:L54">
    <cfRule type="cellIs" dxfId="35" priority="1" operator="lessThan">
      <formula>-1</formula>
    </cfRule>
    <cfRule type="cellIs" dxfId="34"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478</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34:C34"/>
    <mergeCell ref="B50:M50"/>
    <mergeCell ref="B51:C51"/>
    <mergeCell ref="B12:D12"/>
    <mergeCell ref="E12:M12"/>
    <mergeCell ref="B13:D13"/>
    <mergeCell ref="E13:M13"/>
    <mergeCell ref="B15:C15"/>
    <mergeCell ref="B16:C16"/>
    <mergeCell ref="B11:D11"/>
    <mergeCell ref="E11:M11"/>
    <mergeCell ref="B2:K2"/>
    <mergeCell ref="B4:M4"/>
    <mergeCell ref="B5:D5"/>
    <mergeCell ref="E5:M5"/>
    <mergeCell ref="B6:D6"/>
    <mergeCell ref="E6:M6"/>
    <mergeCell ref="B7:D7"/>
    <mergeCell ref="E7:M7"/>
    <mergeCell ref="B8:D8"/>
    <mergeCell ref="E8:M8"/>
    <mergeCell ref="B10:M10"/>
  </mergeCells>
  <conditionalFormatting sqref="D51:L54">
    <cfRule type="cellIs" dxfId="33" priority="1" operator="lessThan">
      <formula>-1</formula>
    </cfRule>
    <cfRule type="cellIs" dxfId="32"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479</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31" priority="1" operator="lessThan">
      <formula>-1</formula>
    </cfRule>
    <cfRule type="cellIs" dxfId="30"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480</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29" priority="1" operator="lessThan">
      <formula>-1</formula>
    </cfRule>
    <cfRule type="cellIs" dxfId="28"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481</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27" priority="1" operator="lessThan">
      <formula>-1</formula>
    </cfRule>
    <cfRule type="cellIs" dxfId="26"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482</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25" priority="1" operator="lessThan">
      <formula>-1</formula>
    </cfRule>
    <cfRule type="cellIs" dxfId="24"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71">
        <f>Checklist!E5</f>
        <v>0</v>
      </c>
      <c r="F5" s="371"/>
      <c r="G5" s="371"/>
      <c r="H5" s="371"/>
      <c r="I5" s="371"/>
      <c r="J5" s="371"/>
      <c r="K5" s="371"/>
      <c r="L5" s="371"/>
      <c r="M5" s="372"/>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487</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23" priority="1" operator="lessThan">
      <formula>-1</formula>
    </cfRule>
    <cfRule type="cellIs" dxfId="22"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483</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21" priority="1" operator="lessThan">
      <formula>-1</formula>
    </cfRule>
    <cfRule type="cellIs" dxfId="20"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484</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9" priority="1" operator="lessThan">
      <formula>-1</formula>
    </cfRule>
    <cfRule type="cellIs" dxfId="18"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485</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7" priority="1" operator="lessThan">
      <formula>-1</formula>
    </cfRule>
    <cfRule type="cellIs" dxfId="16"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T45"/>
  <sheetViews>
    <sheetView showGridLines="0" zoomScaleNormal="100" workbookViewId="0">
      <pane ySplit="2" topLeftCell="A3" activePane="bottomLeft" state="frozen"/>
      <selection pane="bottomLeft" activeCell="F2" sqref="F2"/>
    </sheetView>
  </sheetViews>
  <sheetFormatPr defaultColWidth="0" defaultRowHeight="14.4" zeroHeight="1" x14ac:dyDescent="0.3"/>
  <cols>
    <col min="1" max="1" width="1.6640625" style="1" customWidth="1"/>
    <col min="2" max="3" width="3.6640625" style="1" customWidth="1"/>
    <col min="4" max="4" width="65.6640625" style="1" customWidth="1"/>
    <col min="5" max="5" width="10.6640625" style="1" customWidth="1"/>
    <col min="6" max="6" width="25.6640625" style="2" customWidth="1"/>
    <col min="7" max="7" width="1.6640625" style="1" customWidth="1"/>
    <col min="8" max="9" width="3.6640625" style="1" hidden="1" customWidth="1"/>
    <col min="10" max="10" width="60.6640625" style="1" hidden="1" customWidth="1"/>
    <col min="11" max="11" width="10.6640625" style="1" hidden="1" customWidth="1"/>
    <col min="12" max="12" width="25.6640625" style="1" hidden="1" customWidth="1"/>
    <col min="13" max="13" width="1.6640625" style="1" hidden="1" customWidth="1"/>
    <col min="14" max="15" width="3.6640625" style="1" hidden="1" customWidth="1"/>
    <col min="16" max="16" width="60.6640625" style="1" hidden="1" customWidth="1"/>
    <col min="17" max="17" width="10.6640625" style="2" hidden="1" customWidth="1"/>
    <col min="18" max="18" width="25.6640625" style="1" hidden="1" customWidth="1"/>
    <col min="19" max="19" width="1.6640625" style="1" hidden="1" customWidth="1"/>
    <col min="20" max="16384" width="11.5546875" style="1" hidden="1"/>
  </cols>
  <sheetData>
    <row r="1" spans="2:20" ht="4.95" customHeight="1" thickBot="1" x14ac:dyDescent="0.35"/>
    <row r="2" spans="2:20" ht="15" thickBot="1" x14ac:dyDescent="0.35">
      <c r="B2" s="269" t="str">
        <f>IF($F$2="FR",H2,N2)</f>
        <v>CHECKLIST - FINANCIËLE VERANTWOORDING</v>
      </c>
      <c r="C2" s="270"/>
      <c r="D2" s="271"/>
      <c r="E2" s="6" t="str">
        <f t="shared" ref="E2" si="0">IF($F$2="FR",K2,Q2)</f>
        <v>TAAL :</v>
      </c>
      <c r="F2" s="7" t="s">
        <v>0</v>
      </c>
      <c r="H2" s="1" t="s">
        <v>120</v>
      </c>
      <c r="K2" s="2" t="s">
        <v>2</v>
      </c>
      <c r="N2" s="1" t="s">
        <v>121</v>
      </c>
      <c r="Q2" s="2" t="s">
        <v>122</v>
      </c>
      <c r="T2" s="1" t="s">
        <v>3</v>
      </c>
    </row>
    <row r="3" spans="2:20" ht="4.95" customHeight="1" thickBot="1" x14ac:dyDescent="0.35">
      <c r="B3" s="5"/>
      <c r="C3" s="5"/>
      <c r="D3" s="5"/>
      <c r="E3" s="5"/>
      <c r="F3" s="4"/>
      <c r="T3" s="1" t="s">
        <v>0</v>
      </c>
    </row>
    <row r="4" spans="2:20" ht="15" thickBot="1" x14ac:dyDescent="0.35">
      <c r="B4" s="266" t="str">
        <f>IF($F$2="FR",H4,M4)</f>
        <v>IDENTIFICATIE VAN DE NGA EN VAN HET PROGRAMMA</v>
      </c>
      <c r="C4" s="267"/>
      <c r="D4" s="267"/>
      <c r="E4" s="267"/>
      <c r="F4" s="268"/>
      <c r="H4" s="1" t="s">
        <v>123</v>
      </c>
      <c r="M4" s="1" t="s">
        <v>124</v>
      </c>
    </row>
    <row r="5" spans="2:20" x14ac:dyDescent="0.3">
      <c r="B5" s="13" t="s">
        <v>6</v>
      </c>
      <c r="C5" s="282" t="str">
        <f t="shared" ref="C5" si="1">IF($F$2="FR",I5,O5)</f>
        <v>Naam van de NGA</v>
      </c>
      <c r="D5" s="282"/>
      <c r="E5" s="288"/>
      <c r="F5" s="289"/>
      <c r="I5" s="1" t="s">
        <v>125</v>
      </c>
      <c r="O5" s="1" t="s">
        <v>126</v>
      </c>
    </row>
    <row r="6" spans="2:20" x14ac:dyDescent="0.3">
      <c r="B6" s="14" t="s">
        <v>32</v>
      </c>
      <c r="C6" s="273" t="str">
        <f t="shared" ref="C6:C8" si="2">IF($F$2="FR",I6,O6)</f>
        <v>Programmeringscyclus</v>
      </c>
      <c r="D6" s="273"/>
      <c r="E6" s="261" t="s">
        <v>127</v>
      </c>
      <c r="F6" s="262"/>
      <c r="I6" s="1" t="s">
        <v>128</v>
      </c>
      <c r="O6" s="1" t="s">
        <v>129</v>
      </c>
    </row>
    <row r="7" spans="2:20" x14ac:dyDescent="0.3">
      <c r="B7" s="15" t="s">
        <v>130</v>
      </c>
      <c r="C7" s="273" t="str">
        <f t="shared" ref="C7" si="3">IF($F$2="FR",I7,O7)</f>
        <v>Jaar van de verantwoording</v>
      </c>
      <c r="D7" s="273"/>
      <c r="E7" s="261"/>
      <c r="F7" s="262"/>
      <c r="I7" s="1" t="s">
        <v>131</v>
      </c>
      <c r="O7" s="1" t="s">
        <v>132</v>
      </c>
    </row>
    <row r="8" spans="2:20" ht="15" thickBot="1" x14ac:dyDescent="0.35">
      <c r="B8" s="16" t="s">
        <v>133</v>
      </c>
      <c r="C8" s="283" t="str">
        <f t="shared" si="2"/>
        <v>P.O. nummer (Bestelbon - 4500XXXXXX)</v>
      </c>
      <c r="D8" s="283"/>
      <c r="E8" s="275"/>
      <c r="F8" s="276"/>
      <c r="I8" s="1" t="s">
        <v>134</v>
      </c>
      <c r="O8" s="1" t="s">
        <v>135</v>
      </c>
    </row>
    <row r="9" spans="2:20" ht="4.95" customHeight="1" thickBot="1" x14ac:dyDescent="0.35">
      <c r="B9" s="5"/>
      <c r="C9" s="5"/>
      <c r="D9" s="5"/>
      <c r="E9" s="5"/>
      <c r="F9" s="4"/>
    </row>
    <row r="10" spans="2:20" ht="15" thickBot="1" x14ac:dyDescent="0.35">
      <c r="B10" s="266" t="str">
        <f t="shared" ref="B10" si="4">IF($F$2="FR",H10,N10)</f>
        <v>SAMENSTELLING VAN DE TABELLEN VAN DE FINANCIËLE VERANTWOORDING</v>
      </c>
      <c r="C10" s="267"/>
      <c r="D10" s="267"/>
      <c r="E10" s="267"/>
      <c r="F10" s="268"/>
      <c r="H10" s="1" t="s">
        <v>136</v>
      </c>
      <c r="N10" s="1" t="s">
        <v>137</v>
      </c>
    </row>
    <row r="11" spans="2:20" x14ac:dyDescent="0.3">
      <c r="B11" s="13" t="s">
        <v>6</v>
      </c>
      <c r="C11" s="282" t="str">
        <f t="shared" ref="C11:C16" si="5">IF($F$2="FR",I11,O11)</f>
        <v>Opvolging van de voorwaarden van vereffening</v>
      </c>
      <c r="D11" s="282"/>
      <c r="E11" s="282"/>
      <c r="F11" s="11" t="s">
        <v>138</v>
      </c>
      <c r="H11" s="1" t="s">
        <v>6</v>
      </c>
      <c r="I11" s="1" t="s">
        <v>139</v>
      </c>
      <c r="N11" s="1" t="s">
        <v>6</v>
      </c>
      <c r="O11" s="1" t="s">
        <v>140</v>
      </c>
      <c r="T11" s="1" t="s">
        <v>141</v>
      </c>
    </row>
    <row r="12" spans="2:20" x14ac:dyDescent="0.3">
      <c r="B12" s="14" t="s">
        <v>32</v>
      </c>
      <c r="C12" s="273" t="str">
        <f t="shared" si="5"/>
        <v>Globale opvolging van de budgettaire uitvoering</v>
      </c>
      <c r="D12" s="273"/>
      <c r="E12" s="273"/>
      <c r="F12" s="11" t="s">
        <v>138</v>
      </c>
      <c r="H12" s="1" t="s">
        <v>32</v>
      </c>
      <c r="I12" s="1" t="s">
        <v>142</v>
      </c>
      <c r="N12" s="1" t="s">
        <v>32</v>
      </c>
      <c r="O12" s="1" t="s">
        <v>143</v>
      </c>
      <c r="T12" s="1" t="s">
        <v>144</v>
      </c>
    </row>
    <row r="13" spans="2:20" x14ac:dyDescent="0.3">
      <c r="B13" s="14" t="s">
        <v>130</v>
      </c>
      <c r="C13" s="273" t="str">
        <f t="shared" si="5"/>
        <v>Opvolging - Budgettaire uitvoering per Outcome (1 tabel per Outcome van het programma)</v>
      </c>
      <c r="D13" s="273"/>
      <c r="E13" s="273"/>
      <c r="F13" s="11" t="s">
        <v>138</v>
      </c>
      <c r="H13" s="1" t="s">
        <v>130</v>
      </c>
      <c r="I13" s="1" t="s">
        <v>145</v>
      </c>
      <c r="N13" s="1" t="s">
        <v>130</v>
      </c>
      <c r="O13" s="1" t="s">
        <v>146</v>
      </c>
      <c r="T13" s="1" t="s">
        <v>147</v>
      </c>
    </row>
    <row r="14" spans="2:20" x14ac:dyDescent="0.3">
      <c r="B14" s="14" t="s">
        <v>133</v>
      </c>
      <c r="C14" s="273" t="str">
        <f t="shared" si="5"/>
        <v>Opvolging - Budgettaire uitvoering van de beheerskosten</v>
      </c>
      <c r="D14" s="273"/>
      <c r="E14" s="273"/>
      <c r="F14" s="11" t="s">
        <v>138</v>
      </c>
      <c r="H14" s="1" t="s">
        <v>133</v>
      </c>
      <c r="I14" s="1" t="s">
        <v>148</v>
      </c>
      <c r="N14" s="1" t="s">
        <v>133</v>
      </c>
      <c r="O14" s="1" t="s">
        <v>149</v>
      </c>
      <c r="T14" s="1" t="s">
        <v>141</v>
      </c>
    </row>
    <row r="15" spans="2:20" x14ac:dyDescent="0.3">
      <c r="B15" s="14" t="s">
        <v>150</v>
      </c>
      <c r="C15" s="273" t="str">
        <f t="shared" si="5"/>
        <v>Opvolging - Budgettaire uitvoering van de administratiekosten (1)</v>
      </c>
      <c r="D15" s="273"/>
      <c r="E15" s="273"/>
      <c r="F15" s="11" t="s">
        <v>138</v>
      </c>
      <c r="H15" s="1" t="s">
        <v>150</v>
      </c>
      <c r="I15" s="1" t="s">
        <v>151</v>
      </c>
      <c r="N15" s="1" t="s">
        <v>150</v>
      </c>
      <c r="O15" s="1" t="s">
        <v>152</v>
      </c>
      <c r="T15" s="1" t="s">
        <v>144</v>
      </c>
    </row>
    <row r="16" spans="2:20" ht="15" thickBot="1" x14ac:dyDescent="0.35">
      <c r="B16" s="16" t="s">
        <v>153</v>
      </c>
      <c r="C16" s="283" t="str">
        <f t="shared" si="5"/>
        <v>Totale bedragen ten laste van de subsidie</v>
      </c>
      <c r="D16" s="283"/>
      <c r="E16" s="283"/>
      <c r="F16" s="12" t="s">
        <v>138</v>
      </c>
      <c r="H16" s="1" t="s">
        <v>153</v>
      </c>
      <c r="I16" s="1" t="s">
        <v>154</v>
      </c>
      <c r="N16" s="1" t="s">
        <v>153</v>
      </c>
      <c r="O16" s="1" t="s">
        <v>155</v>
      </c>
      <c r="T16" s="1" t="s">
        <v>156</v>
      </c>
    </row>
    <row r="17" spans="2:16" ht="4.95" customHeight="1" thickBot="1" x14ac:dyDescent="0.35">
      <c r="B17" s="5"/>
      <c r="C17" s="5"/>
      <c r="D17" s="5"/>
      <c r="E17" s="5"/>
      <c r="F17" s="4"/>
    </row>
    <row r="18" spans="2:16" ht="15" thickBot="1" x14ac:dyDescent="0.35">
      <c r="B18" s="266" t="str">
        <f t="shared" ref="B18:C23" si="6">IF($F$2="FR",H18,N18)</f>
        <v>BIJLAGEN AAN DE FINANCIËLE VERANTWOORDING</v>
      </c>
      <c r="C18" s="267"/>
      <c r="D18" s="267"/>
      <c r="E18" s="267"/>
      <c r="F18" s="268"/>
      <c r="H18" s="1" t="s">
        <v>157</v>
      </c>
      <c r="N18" s="1" t="s">
        <v>158</v>
      </c>
    </row>
    <row r="19" spans="2:16" ht="14.4" customHeight="1" x14ac:dyDescent="0.3">
      <c r="B19" s="13" t="s">
        <v>6</v>
      </c>
      <c r="C19" s="277" t="str">
        <f t="shared" si="6"/>
        <v xml:space="preserve"> Opvolging van de budgetaanpassingen</v>
      </c>
      <c r="D19" s="278"/>
      <c r="E19" s="278"/>
      <c r="F19" s="279"/>
      <c r="H19" s="1" t="s">
        <v>6</v>
      </c>
      <c r="I19" s="1" t="s">
        <v>159</v>
      </c>
      <c r="N19" s="1" t="s">
        <v>6</v>
      </c>
      <c r="O19" s="1" t="s">
        <v>160</v>
      </c>
    </row>
    <row r="20" spans="2:16" x14ac:dyDescent="0.3">
      <c r="B20" s="264" t="s">
        <v>161</v>
      </c>
      <c r="C20" s="265"/>
      <c r="D20" s="272" t="str">
        <f>IF($F$2="FR",J20,P20)</f>
        <v>Tabel Opvolging van de budgetaanpassingen</v>
      </c>
      <c r="E20" s="272"/>
      <c r="F20" s="17" t="s">
        <v>138</v>
      </c>
      <c r="J20" s="1" t="s">
        <v>162</v>
      </c>
      <c r="P20" s="1" t="s">
        <v>163</v>
      </c>
    </row>
    <row r="21" spans="2:16" x14ac:dyDescent="0.3">
      <c r="B21" s="264" t="s">
        <v>164</v>
      </c>
      <c r="C21" s="265"/>
      <c r="D21" s="272" t="str">
        <f t="shared" ref="D21" si="7">IF($F$2="FR",J21,P21)</f>
        <v>Notificatie(s) van het besluit van DGD om de budgetaanpassingen goed te keuren</v>
      </c>
      <c r="E21" s="272"/>
      <c r="F21" s="17" t="s">
        <v>138</v>
      </c>
      <c r="J21" s="1" t="s">
        <v>165</v>
      </c>
      <c r="P21" s="1" t="s">
        <v>166</v>
      </c>
    </row>
    <row r="22" spans="2:16" ht="30" customHeight="1" x14ac:dyDescent="0.3">
      <c r="B22" s="14" t="s">
        <v>32</v>
      </c>
      <c r="C22" s="273" t="str">
        <f t="shared" si="6"/>
        <v>Eventuele algemene opmerkingen van de NGA's met betrekking tot de Financiële Verantwoording of specifiek met betrekking tot de budgettaire uitvoering  (facultatief)</v>
      </c>
      <c r="D22" s="273"/>
      <c r="E22" s="273"/>
      <c r="F22" s="11" t="s">
        <v>138</v>
      </c>
      <c r="H22" s="1" t="s">
        <v>32</v>
      </c>
      <c r="I22" s="1" t="s">
        <v>167</v>
      </c>
      <c r="N22" s="1" t="s">
        <v>32</v>
      </c>
      <c r="O22" s="1" t="s">
        <v>168</v>
      </c>
    </row>
    <row r="23" spans="2:16" x14ac:dyDescent="0.3">
      <c r="B23" s="14" t="s">
        <v>169</v>
      </c>
      <c r="C23" s="273" t="str">
        <f t="shared" si="6"/>
        <v>Het verslag van de Commissaris van de rekeningen (2) - documenten</v>
      </c>
      <c r="D23" s="273"/>
      <c r="E23" s="273"/>
      <c r="F23" s="274"/>
      <c r="H23" s="1" t="s">
        <v>169</v>
      </c>
      <c r="I23" s="1" t="s">
        <v>170</v>
      </c>
      <c r="N23" s="1" t="s">
        <v>169</v>
      </c>
      <c r="O23" s="1" t="s">
        <v>171</v>
      </c>
    </row>
    <row r="24" spans="2:16" ht="30" customHeight="1" x14ac:dyDescent="0.3">
      <c r="B24" s="264" t="s">
        <v>161</v>
      </c>
      <c r="C24" s="265"/>
      <c r="D24" s="272" t="str">
        <f t="shared" ref="D24:D25" si="8">IF($F$2="FR",J24,P24)</f>
        <v>Het verslag van de Commissaris van de rekeningen aan de Algemene Vergadering van de NGA</v>
      </c>
      <c r="E24" s="272"/>
      <c r="F24" s="11" t="s">
        <v>138</v>
      </c>
      <c r="H24" s="263" t="s">
        <v>161</v>
      </c>
      <c r="I24" s="263"/>
      <c r="J24" s="1" t="s">
        <v>172</v>
      </c>
      <c r="N24" s="263" t="s">
        <v>161</v>
      </c>
      <c r="O24" s="263"/>
      <c r="P24" s="1" t="s">
        <v>173</v>
      </c>
    </row>
    <row r="25" spans="2:16" x14ac:dyDescent="0.3">
      <c r="B25" s="264" t="s">
        <v>164</v>
      </c>
      <c r="C25" s="265"/>
      <c r="D25" s="272" t="str">
        <f t="shared" si="8"/>
        <v>De kopie van de jaarrekening</v>
      </c>
      <c r="E25" s="272"/>
      <c r="F25" s="11" t="s">
        <v>138</v>
      </c>
      <c r="H25" s="263" t="s">
        <v>164</v>
      </c>
      <c r="I25" s="263"/>
      <c r="J25" s="1" t="s">
        <v>174</v>
      </c>
      <c r="N25" s="263" t="s">
        <v>164</v>
      </c>
      <c r="O25" s="263"/>
      <c r="P25" s="1" t="s">
        <v>175</v>
      </c>
    </row>
    <row r="26" spans="2:16" x14ac:dyDescent="0.3">
      <c r="B26" s="14" t="s">
        <v>176</v>
      </c>
      <c r="C26" s="273" t="str">
        <f>IF($F$2="FR",I26,O26)</f>
        <v>Het verslag van de Commissaris van de rekeningen - informatie : specifieke opdrachten K.B. 2016</v>
      </c>
      <c r="D26" s="273"/>
      <c r="E26" s="273"/>
      <c r="F26" s="274"/>
      <c r="H26" s="1" t="s">
        <v>176</v>
      </c>
      <c r="I26" s="1" t="s">
        <v>177</v>
      </c>
      <c r="N26" s="1" t="s">
        <v>176</v>
      </c>
      <c r="O26" s="1" t="s">
        <v>178</v>
      </c>
    </row>
    <row r="27" spans="2:16" ht="60" customHeight="1" x14ac:dyDescent="0.3">
      <c r="B27" s="264" t="s">
        <v>161</v>
      </c>
      <c r="C27" s="265"/>
      <c r="D27" s="272" t="str">
        <f t="shared" ref="D27:D30" si="9">IF($F$2="FR",J27,P27)</f>
        <v>De bevestiging door de Commissaris van de rekeningen dat de totale bedragen ten laste van de subsidie (operationele kosten ingedeeld per outcome, beheerskosten en, indien van toepassing, administratiekosten) overeenstemmen met de verifieerbare verantwoordingsstukken voor het programma</v>
      </c>
      <c r="E27" s="272"/>
      <c r="F27" s="11" t="s">
        <v>138</v>
      </c>
      <c r="H27" s="263" t="s">
        <v>161</v>
      </c>
      <c r="I27" s="263"/>
      <c r="J27" s="1" t="s">
        <v>179</v>
      </c>
      <c r="N27" s="263" t="s">
        <v>161</v>
      </c>
      <c r="O27" s="263"/>
      <c r="P27" s="1" t="s">
        <v>180</v>
      </c>
    </row>
    <row r="28" spans="2:16" ht="45" customHeight="1" x14ac:dyDescent="0.3">
      <c r="B28" s="264" t="s">
        <v>164</v>
      </c>
      <c r="C28" s="265"/>
      <c r="D28" s="272" t="str">
        <f t="shared" si="9"/>
        <v>De bevestiging door de Commissaris van de rekeningen dat de structuurkosten dewelke zijn opgenomen in de jaarrekening van de NGA's, op zijn minst 7% van de directe kosten van het programma bedragen</v>
      </c>
      <c r="E28" s="272"/>
      <c r="F28" s="11" t="s">
        <v>138</v>
      </c>
      <c r="H28" s="263" t="s">
        <v>164</v>
      </c>
      <c r="I28" s="263"/>
      <c r="J28" s="1" t="s">
        <v>181</v>
      </c>
      <c r="N28" s="263" t="s">
        <v>164</v>
      </c>
      <c r="O28" s="263"/>
      <c r="P28" s="1" t="s">
        <v>182</v>
      </c>
    </row>
    <row r="29" spans="2:16" x14ac:dyDescent="0.3">
      <c r="B29" s="264" t="s">
        <v>183</v>
      </c>
      <c r="C29" s="265"/>
      <c r="D29" s="272" t="str">
        <f t="shared" si="9"/>
        <v>Het totale bedrag van de bijkomende opbrengsten</v>
      </c>
      <c r="E29" s="272"/>
      <c r="F29" s="11" t="s">
        <v>138</v>
      </c>
      <c r="H29" s="263" t="s">
        <v>183</v>
      </c>
      <c r="I29" s="263"/>
      <c r="J29" s="1" t="s">
        <v>184</v>
      </c>
      <c r="N29" s="263" t="s">
        <v>183</v>
      </c>
      <c r="O29" s="263"/>
      <c r="P29" s="1" t="s">
        <v>185</v>
      </c>
    </row>
    <row r="30" spans="2:16" ht="45" customHeight="1" x14ac:dyDescent="0.3">
      <c r="B30" s="264" t="s">
        <v>186</v>
      </c>
      <c r="C30" s="265"/>
      <c r="D30" s="272" t="str">
        <f t="shared" si="9"/>
        <v>Het totaal bedrag van de uitgaven en opbrengsten van de eigen inbreng (3) met de bevestiging van de Commissaris van de rekeningen dat deze uitgaven en opbrengsten overeenstemmen met de verifieerbare verantwoordingsstukken voor het programma</v>
      </c>
      <c r="E30" s="272"/>
      <c r="F30" s="11" t="s">
        <v>138</v>
      </c>
      <c r="H30" s="263" t="s">
        <v>186</v>
      </c>
      <c r="I30" s="263"/>
      <c r="J30" s="1" t="s">
        <v>187</v>
      </c>
      <c r="N30" s="263" t="s">
        <v>186</v>
      </c>
      <c r="O30" s="263"/>
      <c r="P30" s="1" t="s">
        <v>188</v>
      </c>
    </row>
    <row r="31" spans="2:16" x14ac:dyDescent="0.3">
      <c r="B31" s="14" t="s">
        <v>189</v>
      </c>
      <c r="C31" s="273" t="str">
        <f>IF($F$2="FR",I31,O31)</f>
        <v>Het verslag van de Commissaris van de rekeningen - informatie : facultatieve opdrachten (4) K.B. 2016</v>
      </c>
      <c r="D31" s="273"/>
      <c r="E31" s="273"/>
      <c r="F31" s="274"/>
      <c r="H31" s="1" t="s">
        <v>189</v>
      </c>
      <c r="I31" s="1" t="s">
        <v>190</v>
      </c>
      <c r="N31" s="1" t="s">
        <v>189</v>
      </c>
      <c r="O31" s="1" t="s">
        <v>191</v>
      </c>
    </row>
    <row r="32" spans="2:16" ht="30" customHeight="1" x14ac:dyDescent="0.3">
      <c r="B32" s="264" t="s">
        <v>161</v>
      </c>
      <c r="C32" s="265"/>
      <c r="D32" s="272" t="str">
        <f t="shared" ref="D32:D35" si="10">IF($F$2="FR",J32,P32)</f>
        <v>De bevestiging door de Commissaris van de rekeningen van de overeenstemming aan de regels betreffende de oorsprong van eigen inbreng (3) - (5)</v>
      </c>
      <c r="E32" s="272"/>
      <c r="F32" s="11" t="s">
        <v>138</v>
      </c>
      <c r="H32" s="263" t="s">
        <v>161</v>
      </c>
      <c r="I32" s="263"/>
      <c r="J32" s="1" t="s">
        <v>192</v>
      </c>
      <c r="N32" s="263" t="s">
        <v>161</v>
      </c>
      <c r="O32" s="263"/>
      <c r="P32" s="1" t="s">
        <v>193</v>
      </c>
    </row>
    <row r="33" spans="2:16" ht="30" customHeight="1" x14ac:dyDescent="0.3">
      <c r="B33" s="264" t="s">
        <v>164</v>
      </c>
      <c r="C33" s="265"/>
      <c r="D33" s="272" t="str">
        <f t="shared" si="10"/>
        <v>De bevestiging door de Commissaris van de rekeningen van het totale bedrag van de bijkomende opbrengsten en van hun correcte behandeling (6)</v>
      </c>
      <c r="E33" s="272"/>
      <c r="F33" s="11" t="s">
        <v>138</v>
      </c>
      <c r="H33" s="263" t="s">
        <v>164</v>
      </c>
      <c r="I33" s="263"/>
      <c r="J33" s="1" t="s">
        <v>194</v>
      </c>
      <c r="N33" s="263" t="s">
        <v>164</v>
      </c>
      <c r="O33" s="263"/>
      <c r="P33" s="1" t="s">
        <v>195</v>
      </c>
    </row>
    <row r="34" spans="2:16" ht="30" customHeight="1" x14ac:dyDescent="0.3">
      <c r="B34" s="264" t="s">
        <v>183</v>
      </c>
      <c r="C34" s="265"/>
      <c r="D34" s="272" t="str">
        <f t="shared" si="10"/>
        <v>De bevestiging door de Commissaris van de rekeningen van de correcte toepassing van de modaliteit van Vereenvoudigde Kosten</v>
      </c>
      <c r="E34" s="272"/>
      <c r="F34" s="11" t="s">
        <v>138</v>
      </c>
      <c r="H34" s="263" t="s">
        <v>183</v>
      </c>
      <c r="I34" s="263"/>
      <c r="J34" s="1" t="s">
        <v>196</v>
      </c>
      <c r="N34" s="263" t="s">
        <v>183</v>
      </c>
      <c r="O34" s="263"/>
      <c r="P34" s="1" t="s">
        <v>197</v>
      </c>
    </row>
    <row r="35" spans="2:16" ht="30" customHeight="1" x14ac:dyDescent="0.3">
      <c r="B35" s="264" t="s">
        <v>186</v>
      </c>
      <c r="C35" s="265"/>
      <c r="D35" s="272" t="str">
        <f t="shared" si="10"/>
        <v>De controle door de Commissaris van de rekeningen dat de totale bedragen ten laste van de subsidie niet sommige niet-subsidieerbare kosten bevatten (7)</v>
      </c>
      <c r="E35" s="272"/>
      <c r="F35" s="11" t="s">
        <v>138</v>
      </c>
      <c r="H35" s="263" t="s">
        <v>186</v>
      </c>
      <c r="I35" s="263"/>
      <c r="J35" s="1" t="s">
        <v>198</v>
      </c>
      <c r="N35" s="263" t="s">
        <v>186</v>
      </c>
      <c r="O35" s="263"/>
      <c r="P35" s="1" t="s">
        <v>199</v>
      </c>
    </row>
    <row r="36" spans="2:16" ht="45" customHeight="1" thickBot="1" x14ac:dyDescent="0.35">
      <c r="B36" s="16" t="s">
        <v>133</v>
      </c>
      <c r="C36" s="283" t="str">
        <f t="shared" ref="C36" si="11">IF($F$2="FR",I36,O36)</f>
        <v>De lijst of lijsten van uitgaven die bij de directe kosten ten laste van de subsidie horen en, indien van toepassing, de lijst van uitgaven die bij de administratiekosten horen</v>
      </c>
      <c r="D36" s="283"/>
      <c r="E36" s="283"/>
      <c r="F36" s="12" t="s">
        <v>138</v>
      </c>
      <c r="H36" s="4" t="s">
        <v>133</v>
      </c>
      <c r="I36" s="1" t="s">
        <v>200</v>
      </c>
      <c r="N36" s="4" t="s">
        <v>133</v>
      </c>
      <c r="O36" s="1" t="s">
        <v>201</v>
      </c>
    </row>
    <row r="37" spans="2:16" ht="15" thickBot="1" x14ac:dyDescent="0.35">
      <c r="B37" s="5"/>
      <c r="C37" s="5"/>
      <c r="D37" s="5"/>
      <c r="E37" s="5"/>
      <c r="F37" s="4"/>
    </row>
    <row r="38" spans="2:16" x14ac:dyDescent="0.3">
      <c r="B38" s="8" t="s">
        <v>202</v>
      </c>
      <c r="C38" s="284" t="str">
        <f t="shared" ref="C38:C44" si="12">IF($F$2="FR",I38,O38)</f>
        <v>Enkel van toepassing voor sommige IA : ARES, VLIR et VVSG.</v>
      </c>
      <c r="D38" s="284"/>
      <c r="E38" s="284"/>
      <c r="F38" s="285"/>
      <c r="H38" s="3" t="s">
        <v>202</v>
      </c>
      <c r="I38" s="1" t="s">
        <v>203</v>
      </c>
      <c r="N38" s="3" t="s">
        <v>202</v>
      </c>
      <c r="O38" s="1" t="s">
        <v>204</v>
      </c>
    </row>
    <row r="39" spans="2:16" ht="45" customHeight="1" x14ac:dyDescent="0.3">
      <c r="B39" s="9" t="s">
        <v>205</v>
      </c>
      <c r="C39" s="286" t="str">
        <f t="shared" si="12"/>
        <v>Conform Art. 47, §1er, 6°, het verslag van de Commissaris en de jaarrekening mogen op een latere datum dan 30 juni worden verstrekt : "(…) binnen een termijn van 30 dagen na de goedkeuring van de rekeningen door de algemene vergadering en ten laatste zeven maanden na de datum van afsluiting van het boekjaar".</v>
      </c>
      <c r="D39" s="286"/>
      <c r="E39" s="286"/>
      <c r="F39" s="287"/>
      <c r="H39" s="3" t="s">
        <v>205</v>
      </c>
      <c r="I39" s="1" t="s">
        <v>206</v>
      </c>
      <c r="N39" s="3" t="s">
        <v>205</v>
      </c>
      <c r="O39" s="1" t="s">
        <v>207</v>
      </c>
    </row>
    <row r="40" spans="2:16" x14ac:dyDescent="0.3">
      <c r="B40" s="9" t="s">
        <v>208</v>
      </c>
      <c r="C40" s="286" t="str">
        <f t="shared" si="12"/>
        <v>Enkel van toepassing voor CMO.</v>
      </c>
      <c r="D40" s="286"/>
      <c r="E40" s="286"/>
      <c r="F40" s="287"/>
      <c r="H40" s="3" t="s">
        <v>208</v>
      </c>
      <c r="I40" s="1" t="s">
        <v>209</v>
      </c>
      <c r="N40" s="3" t="s">
        <v>208</v>
      </c>
      <c r="O40" s="1" t="s">
        <v>210</v>
      </c>
    </row>
    <row r="41" spans="2:16" ht="30" customHeight="1" x14ac:dyDescent="0.3">
      <c r="B41" s="9" t="s">
        <v>211</v>
      </c>
      <c r="C41" s="286" t="str">
        <f t="shared" si="12"/>
        <v>Indicatieve en niet-exhaustieve lijst. Andere facultatieve opdrachten mogen door de Commissaris worden uitgevoerd. Elke organisatie bepaalt de keuze van de facultatieve opdrachten op basis van de noden.</v>
      </c>
      <c r="D41" s="286"/>
      <c r="E41" s="286"/>
      <c r="F41" s="287"/>
      <c r="H41" s="3" t="s">
        <v>211</v>
      </c>
      <c r="I41" s="1" t="s">
        <v>212</v>
      </c>
      <c r="N41" s="3" t="s">
        <v>211</v>
      </c>
      <c r="O41" s="1" t="s">
        <v>213</v>
      </c>
    </row>
    <row r="42" spans="2:16" x14ac:dyDescent="0.3">
      <c r="B42" s="9" t="s">
        <v>214</v>
      </c>
      <c r="C42" s="286" t="str">
        <f t="shared" si="12"/>
        <v>Cfr Ministeriële omzendbrief aangaande de financiële verantwoording en controle - Richtlijn 6.</v>
      </c>
      <c r="D42" s="286"/>
      <c r="E42" s="286"/>
      <c r="F42" s="287"/>
      <c r="H42" s="3" t="s">
        <v>214</v>
      </c>
      <c r="I42" s="1" t="s">
        <v>215</v>
      </c>
      <c r="N42" s="3" t="s">
        <v>214</v>
      </c>
      <c r="O42" s="1" t="s">
        <v>216</v>
      </c>
    </row>
    <row r="43" spans="2:16" x14ac:dyDescent="0.3">
      <c r="B43" s="9" t="s">
        <v>217</v>
      </c>
      <c r="C43" s="286" t="str">
        <f t="shared" si="12"/>
        <v>Cfr Ministeriële omzendbrief aangaande de financiële verantwoording en controle - Richtlijn 5.</v>
      </c>
      <c r="D43" s="286"/>
      <c r="E43" s="286"/>
      <c r="F43" s="287"/>
      <c r="H43" s="3" t="s">
        <v>217</v>
      </c>
      <c r="I43" s="1" t="s">
        <v>218</v>
      </c>
      <c r="N43" s="3" t="s">
        <v>217</v>
      </c>
      <c r="O43" s="1" t="s">
        <v>219</v>
      </c>
    </row>
    <row r="44" spans="2:16" ht="30" customHeight="1" thickBot="1" x14ac:dyDescent="0.35">
      <c r="B44" s="10" t="s">
        <v>220</v>
      </c>
      <c r="C44" s="280" t="str">
        <f t="shared" si="12"/>
        <v>Cfr Bijlage 4 van K.B. 2016 betreffende de Niet-Subsidieerbare Kosten(NSK), uitzondering gemaakt van NSK 9° en 10 : de Commissarissen van de rekeningen menen dat zij de opportuniteit van een uitgave niet kunnen berechten.</v>
      </c>
      <c r="D44" s="280"/>
      <c r="E44" s="280"/>
      <c r="F44" s="281"/>
      <c r="H44" s="3" t="s">
        <v>220</v>
      </c>
      <c r="I44" s="1" t="s">
        <v>221</v>
      </c>
      <c r="N44" s="3" t="s">
        <v>220</v>
      </c>
      <c r="O44" s="1" t="s">
        <v>222</v>
      </c>
    </row>
    <row r="45" spans="2:16" ht="4.95" customHeight="1" x14ac:dyDescent="0.3"/>
  </sheetData>
  <sheetProtection sheet="1" objects="1" scenarios="1" formatCells="0"/>
  <mergeCells count="75">
    <mergeCell ref="C36:E36"/>
    <mergeCell ref="B4:F4"/>
    <mergeCell ref="C5:D5"/>
    <mergeCell ref="C6:D6"/>
    <mergeCell ref="C8:D8"/>
    <mergeCell ref="E5:F5"/>
    <mergeCell ref="C26:F26"/>
    <mergeCell ref="D27:E27"/>
    <mergeCell ref="D28:E28"/>
    <mergeCell ref="D29:E29"/>
    <mergeCell ref="D30:E30"/>
    <mergeCell ref="D32:E32"/>
    <mergeCell ref="B33:C33"/>
    <mergeCell ref="B34:C34"/>
    <mergeCell ref="B21:C21"/>
    <mergeCell ref="D20:E20"/>
    <mergeCell ref="C44:F44"/>
    <mergeCell ref="C11:E11"/>
    <mergeCell ref="C12:E12"/>
    <mergeCell ref="C13:E13"/>
    <mergeCell ref="C14:E14"/>
    <mergeCell ref="C15:E15"/>
    <mergeCell ref="C16:E16"/>
    <mergeCell ref="C22:E22"/>
    <mergeCell ref="C23:F23"/>
    <mergeCell ref="C38:F38"/>
    <mergeCell ref="C39:F39"/>
    <mergeCell ref="C40:F40"/>
    <mergeCell ref="C41:F41"/>
    <mergeCell ref="C42:F42"/>
    <mergeCell ref="C43:F43"/>
    <mergeCell ref="B32:C32"/>
    <mergeCell ref="B35:C35"/>
    <mergeCell ref="B10:F10"/>
    <mergeCell ref="B18:F18"/>
    <mergeCell ref="B2:D2"/>
    <mergeCell ref="D24:E24"/>
    <mergeCell ref="D25:E25"/>
    <mergeCell ref="D35:E35"/>
    <mergeCell ref="C31:F31"/>
    <mergeCell ref="D21:E21"/>
    <mergeCell ref="D33:E33"/>
    <mergeCell ref="D34:E34"/>
    <mergeCell ref="E6:F6"/>
    <mergeCell ref="E8:F8"/>
    <mergeCell ref="C7:D7"/>
    <mergeCell ref="C19:F19"/>
    <mergeCell ref="B20:C20"/>
    <mergeCell ref="N32:O32"/>
    <mergeCell ref="N33:O33"/>
    <mergeCell ref="N34:O34"/>
    <mergeCell ref="N35:O35"/>
    <mergeCell ref="B24:C24"/>
    <mergeCell ref="B25:C25"/>
    <mergeCell ref="B27:C27"/>
    <mergeCell ref="B28:C28"/>
    <mergeCell ref="B29:C29"/>
    <mergeCell ref="B30:C30"/>
    <mergeCell ref="H32:I32"/>
    <mergeCell ref="H33:I33"/>
    <mergeCell ref="H34:I34"/>
    <mergeCell ref="H35:I35"/>
    <mergeCell ref="N24:O24"/>
    <mergeCell ref="N25:O25"/>
    <mergeCell ref="E7:F7"/>
    <mergeCell ref="N27:O27"/>
    <mergeCell ref="N28:O28"/>
    <mergeCell ref="N29:O29"/>
    <mergeCell ref="N30:O30"/>
    <mergeCell ref="H24:I24"/>
    <mergeCell ref="H25:I25"/>
    <mergeCell ref="H27:I27"/>
    <mergeCell ref="H28:I28"/>
    <mergeCell ref="H29:I29"/>
    <mergeCell ref="H30:I30"/>
  </mergeCells>
  <conditionalFormatting sqref="F11">
    <cfRule type="containsText" dxfId="82" priority="40" operator="containsText" text="A COMPLÉTER - NOG TE VULLEN">
      <formula>NOT(ISERROR(SEARCH("A COMPLÉTER - NOG TE VULLEN",F11)))</formula>
    </cfRule>
    <cfRule type="containsText" dxfId="81" priority="41" operator="containsText" text="COMPLET - VOLLEDIG">
      <formula>NOT(ISERROR(SEARCH("COMPLET - VOLLEDIG",F11)))</formula>
    </cfRule>
  </conditionalFormatting>
  <conditionalFormatting sqref="F12">
    <cfRule type="containsText" dxfId="80" priority="38" operator="containsText" text="A COMPLÉTER - NOG TE VULLEN">
      <formula>NOT(ISERROR(SEARCH("A COMPLÉTER - NOG TE VULLEN",F12)))</formula>
    </cfRule>
    <cfRule type="containsText" dxfId="79" priority="39" operator="containsText" text="COMPLET - VOLLEDIG">
      <formula>NOT(ISERROR(SEARCH("COMPLET - VOLLEDIG",F12)))</formula>
    </cfRule>
  </conditionalFormatting>
  <conditionalFormatting sqref="F13">
    <cfRule type="containsText" dxfId="78" priority="36" operator="containsText" text="A COMPLÉTER - NOG TE VULLEN">
      <formula>NOT(ISERROR(SEARCH("A COMPLÉTER - NOG TE VULLEN",F13)))</formula>
    </cfRule>
    <cfRule type="containsText" dxfId="77" priority="37" operator="containsText" text="COMPLET - VOLLEDIG">
      <formula>NOT(ISERROR(SEARCH("COMPLET - VOLLEDIG",F13)))</formula>
    </cfRule>
  </conditionalFormatting>
  <conditionalFormatting sqref="F14">
    <cfRule type="containsText" dxfId="76" priority="34" operator="containsText" text="A COMPLÉTER - NOG TE VULLEN">
      <formula>NOT(ISERROR(SEARCH("A COMPLÉTER - NOG TE VULLEN",F14)))</formula>
    </cfRule>
    <cfRule type="containsText" dxfId="75" priority="35" operator="containsText" text="COMPLET - VOLLEDIG">
      <formula>NOT(ISERROR(SEARCH("COMPLET - VOLLEDIG",F14)))</formula>
    </cfRule>
  </conditionalFormatting>
  <conditionalFormatting sqref="F15">
    <cfRule type="containsText" dxfId="74" priority="29" operator="containsText" text="PAS D'APPLICATION - NIET VAN TOEPASSING">
      <formula>NOT(ISERROR(SEARCH("PAS D'APPLICATION - NIET VAN TOEPASSING",F15)))</formula>
    </cfRule>
    <cfRule type="containsText" dxfId="73" priority="32" operator="containsText" text="A COMPLÉTER - NOG TE VULLEN">
      <formula>NOT(ISERROR(SEARCH("A COMPLÉTER - NOG TE VULLEN",F15)))</formula>
    </cfRule>
    <cfRule type="containsText" dxfId="72" priority="33" operator="containsText" text="COMPLET - VOLLEDIG">
      <formula>NOT(ISERROR(SEARCH("COMPLET - VOLLEDIG",F15)))</formula>
    </cfRule>
  </conditionalFormatting>
  <conditionalFormatting sqref="F16">
    <cfRule type="containsText" dxfId="71" priority="30" operator="containsText" text="A COMPLÉTER - NOG TE VULLEN">
      <formula>NOT(ISERROR(SEARCH("A COMPLÉTER - NOG TE VULLEN",F16)))</formula>
    </cfRule>
    <cfRule type="containsText" dxfId="70" priority="31" operator="containsText" text="COMPLET - VOLLEDIG">
      <formula>NOT(ISERROR(SEARCH("COMPLET - VOLLEDIG",F16)))</formula>
    </cfRule>
  </conditionalFormatting>
  <conditionalFormatting sqref="F20">
    <cfRule type="containsText" dxfId="69" priority="27" operator="containsText" text="A COMPLÉTER - NOG TE VULLEN">
      <formula>NOT(ISERROR(SEARCH("A COMPLÉTER - NOG TE VULLEN",F20)))</formula>
    </cfRule>
    <cfRule type="containsText" dxfId="68" priority="28" operator="containsText" text="COMPLET - VOLLEDIG">
      <formula>NOT(ISERROR(SEARCH("COMPLET - VOLLEDIG",F20)))</formula>
    </cfRule>
  </conditionalFormatting>
  <conditionalFormatting sqref="F22">
    <cfRule type="containsText" dxfId="67" priority="24" operator="containsText" text="PAS DE COMMENTAIRE - GEEN COMMENTAAR">
      <formula>NOT(ISERROR(SEARCH("PAS DE COMMENTAIRE - GEEN COMMENTAAR",F22)))</formula>
    </cfRule>
    <cfRule type="containsText" dxfId="66" priority="25" operator="containsText" text="A COMPLÉTER - NOG TE VULLEN">
      <formula>NOT(ISERROR(SEARCH("A COMPLÉTER - NOG TE VULLEN",F22)))</formula>
    </cfRule>
    <cfRule type="containsText" dxfId="65" priority="26" operator="containsText" text="COMPLET - VOLLEDIG">
      <formula>NOT(ISERROR(SEARCH("COMPLET - VOLLEDIG",F22)))</formula>
    </cfRule>
  </conditionalFormatting>
  <conditionalFormatting sqref="F24">
    <cfRule type="containsText" dxfId="64" priority="22" operator="containsText" text="A COMPLÉTER - NOG TE VULLEN">
      <formula>NOT(ISERROR(SEARCH("A COMPLÉTER - NOG TE VULLEN",F24)))</formula>
    </cfRule>
    <cfRule type="containsText" dxfId="63" priority="23" operator="containsText" text="COMPLET - VOLLEDIG">
      <formula>NOT(ISERROR(SEARCH("COMPLET - VOLLEDIG",F24)))</formula>
    </cfRule>
  </conditionalFormatting>
  <conditionalFormatting sqref="F25">
    <cfRule type="containsText" dxfId="62" priority="20" operator="containsText" text="A COMPLÉTER - NOG TE VULLEN">
      <formula>NOT(ISERROR(SEARCH("A COMPLÉTER - NOG TE VULLEN",F25)))</formula>
    </cfRule>
    <cfRule type="containsText" dxfId="61" priority="21" operator="containsText" text="COMPLET - VOLLEDIG">
      <formula>NOT(ISERROR(SEARCH("COMPLET - VOLLEDIG",F25)))</formula>
    </cfRule>
  </conditionalFormatting>
  <conditionalFormatting sqref="F28">
    <cfRule type="containsText" dxfId="60" priority="17" operator="containsText" text="PAS D'APPLICATION - NIET VAN TOEPASSING">
      <formula>NOT(ISERROR(SEARCH("PAS D'APPLICATION - NIET VAN TOEPASSING",F28)))</formula>
    </cfRule>
    <cfRule type="containsText" dxfId="59" priority="18" operator="containsText" text="A COMPLÉTER - NOG TE VULLEN">
      <formula>NOT(ISERROR(SEARCH("A COMPLÉTER - NOG TE VULLEN",F28)))</formula>
    </cfRule>
    <cfRule type="containsText" dxfId="58" priority="19" operator="containsText" text="COMPLET - VOLLEDIG">
      <formula>NOT(ISERROR(SEARCH("COMPLET - VOLLEDIG",F28)))</formula>
    </cfRule>
  </conditionalFormatting>
  <conditionalFormatting sqref="F29">
    <cfRule type="containsText" dxfId="57" priority="14" operator="containsText" text="PAS D'APPLICATION - NIET VAN TOEPASSING">
      <formula>NOT(ISERROR(SEARCH("PAS D'APPLICATION - NIET VAN TOEPASSING",F29)))</formula>
    </cfRule>
    <cfRule type="containsText" dxfId="56" priority="15" operator="containsText" text="A COMPLÉTER - NOG TE VULLEN">
      <formula>NOT(ISERROR(SEARCH("A COMPLÉTER - NOG TE VULLEN",F29)))</formula>
    </cfRule>
    <cfRule type="containsText" dxfId="55" priority="16" operator="containsText" text="COMPLET - VOLLEDIG">
      <formula>NOT(ISERROR(SEARCH("COMPLET - VOLLEDIG",F29)))</formula>
    </cfRule>
  </conditionalFormatting>
  <conditionalFormatting sqref="F30">
    <cfRule type="containsText" dxfId="54" priority="11" operator="containsText" text="PAS D'APPLICATION - NIET VAN TOEPASSING">
      <formula>NOT(ISERROR(SEARCH("PAS D'APPLICATION - NIET VAN TOEPASSING",F30)))</formula>
    </cfRule>
    <cfRule type="containsText" dxfId="53" priority="12" operator="containsText" text="A COMPLÉTER - NOG TE VULLEN">
      <formula>NOT(ISERROR(SEARCH("A COMPLÉTER - NOG TE VULLEN",F30)))</formula>
    </cfRule>
    <cfRule type="containsText" dxfId="52" priority="13" operator="containsText" text="COMPLET - VOLLEDIG">
      <formula>NOT(ISERROR(SEARCH("COMPLET - VOLLEDIG",F30)))</formula>
    </cfRule>
  </conditionalFormatting>
  <conditionalFormatting sqref="F27">
    <cfRule type="containsText" dxfId="51" priority="9" operator="containsText" text="A COMPLÉTER - NOG TE VULLEN">
      <formula>NOT(ISERROR(SEARCH("A COMPLÉTER - NOG TE VULLEN",F27)))</formula>
    </cfRule>
    <cfRule type="containsText" dxfId="50" priority="10" operator="containsText" text="COMPLET - VOLLEDIG">
      <formula>NOT(ISERROR(SEARCH("COMPLET - VOLLEDIG",F27)))</formula>
    </cfRule>
  </conditionalFormatting>
  <conditionalFormatting sqref="F32:F35">
    <cfRule type="containsText" dxfId="49" priority="6" operator="containsText" text="PAS D'APPLICATION - NIET VAN TOEPASSING">
      <formula>NOT(ISERROR(SEARCH("PAS D'APPLICATION - NIET VAN TOEPASSING",F32)))</formula>
    </cfRule>
    <cfRule type="containsText" dxfId="48" priority="7" operator="containsText" text="A COMPLÉTER - NOG TE VULLEN">
      <formula>NOT(ISERROR(SEARCH("A COMPLÉTER - NOG TE VULLEN",F32)))</formula>
    </cfRule>
    <cfRule type="containsText" dxfId="47" priority="8" operator="containsText" text="COMPLET - VOLLEDIG">
      <formula>NOT(ISERROR(SEARCH("COMPLET - VOLLEDIG",F32)))</formula>
    </cfRule>
  </conditionalFormatting>
  <conditionalFormatting sqref="F36">
    <cfRule type="containsText" dxfId="46" priority="4" operator="containsText" text="A COMPLÉTER - NOG TE VULLEN">
      <formula>NOT(ISERROR(SEARCH("A COMPLÉTER - NOG TE VULLEN",F36)))</formula>
    </cfRule>
    <cfRule type="containsText" dxfId="45" priority="5" operator="containsText" text="COMPLET - VOLLEDIG">
      <formula>NOT(ISERROR(SEARCH("COMPLET - VOLLEDIG",F36)))</formula>
    </cfRule>
  </conditionalFormatting>
  <conditionalFormatting sqref="F21">
    <cfRule type="containsText" dxfId="44" priority="1" operator="containsText" text="PAS D'APPLICATION - NIET VAN TOEPASSING">
      <formula>NOT(ISERROR(SEARCH("PAS D'APPLICATION - NIET VAN TOEPASSING",F21)))</formula>
    </cfRule>
    <cfRule type="containsText" dxfId="43" priority="2" operator="containsText" text="A COMPLÉTER - NOG TE VULLEN">
      <formula>NOT(ISERROR(SEARCH("A COMPLÉTER - NOG TE VULLEN",F21)))</formula>
    </cfRule>
    <cfRule type="containsText" dxfId="42" priority="3" operator="containsText" text="COMPLET - VOLLEDIG">
      <formula>NOT(ISERROR(SEARCH("COMPLET - VOLLEDIG",F21)))</formula>
    </cfRule>
  </conditionalFormatting>
  <dataValidations count="4">
    <dataValidation type="list" allowBlank="1" showInputMessage="1" showErrorMessage="1" sqref="F2">
      <formula1>$T$2:$T$3</formula1>
    </dataValidation>
    <dataValidation type="list" allowBlank="1" showInputMessage="1" showErrorMessage="1" sqref="F11:F14 F36 F27 F24:F25 F16 F20">
      <formula1>$T$11:$T$12</formula1>
    </dataValidation>
    <dataValidation type="list" allowBlank="1" showInputMessage="1" showErrorMessage="1" sqref="F15 F32:F35 F28:F30 F21">
      <formula1>$T$11:$T$13</formula1>
    </dataValidation>
    <dataValidation type="list" allowBlank="1" showInputMessage="1" showErrorMessage="1" sqref="F22">
      <formula1>$T$14:$T$16</formula1>
    </dataValidation>
  </dataValidations>
  <pageMargins left="0.25" right="0.25" top="0.75" bottom="0.75" header="0.3" footer="0.3"/>
  <pageSetup paperSize="9" scale="81" orientation="portrait" r:id="rId1"/>
  <colBreaks count="1" manualBreakCount="1">
    <brk id="7" max="1048575" man="1"/>
  </colBreaks>
  <ignoredErrors>
    <ignoredError sqref="H38:H44 N38:N44 B38:B44"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486</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5" priority="1" operator="lessThan">
      <formula>-1</formula>
    </cfRule>
    <cfRule type="cellIs" dxfId="14"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488</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customHeight="1"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3" priority="1" operator="lessThan">
      <formula>-1</formula>
    </cfRule>
    <cfRule type="cellIs" dxfId="12"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489</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customHeight="1"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1" priority="1" operator="lessThan">
      <formula>-1</formula>
    </cfRule>
    <cfRule type="cellIs" dxfId="10"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490</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9" priority="1" operator="lessThan">
      <formula>-1</formula>
    </cfRule>
    <cfRule type="cellIs" dxfId="8"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491</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customHeight="1"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7" priority="1" operator="lessThan">
      <formula>-1</formula>
    </cfRule>
    <cfRule type="cellIs" dxfId="6"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492</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5" priority="1" operator="lessThan">
      <formula>-1</formula>
    </cfRule>
    <cfRule type="cellIs" dxfId="4"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493</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3" priority="1" operator="lessThan">
      <formula>-1</formula>
    </cfRule>
    <cfRule type="cellIs" dxfId="2"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494</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156">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11:D11"/>
    <mergeCell ref="E11:M11"/>
    <mergeCell ref="B2:K2"/>
    <mergeCell ref="B4:M4"/>
    <mergeCell ref="B5:D5"/>
    <mergeCell ref="E5:M5"/>
    <mergeCell ref="B6:D6"/>
    <mergeCell ref="E6:M6"/>
    <mergeCell ref="B7:D7"/>
    <mergeCell ref="E7:M7"/>
    <mergeCell ref="B8:D8"/>
    <mergeCell ref="E8:M8"/>
    <mergeCell ref="B10:M10"/>
    <mergeCell ref="B34:C34"/>
    <mergeCell ref="B50:M50"/>
    <mergeCell ref="B51:C51"/>
    <mergeCell ref="B12:D12"/>
    <mergeCell ref="E12:M12"/>
    <mergeCell ref="B13:D13"/>
    <mergeCell ref="E13:M13"/>
    <mergeCell ref="B15:C15"/>
    <mergeCell ref="B16:C16"/>
  </mergeCells>
  <conditionalFormatting sqref="D51:L54">
    <cfRule type="cellIs" dxfId="1" priority="1" operator="lessThan">
      <formula>-1</formula>
    </cfRule>
    <cfRule type="cellIs" dxfId="0"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BB108"/>
  <sheetViews>
    <sheetView showGridLines="0" tabSelected="1" zoomScale="110" zoomScaleNormal="110" workbookViewId="0">
      <pane ySplit="10" topLeftCell="A11" activePane="bottomLeft" state="frozen"/>
      <selection pane="bottomLeft" activeCell="R2" sqref="R2"/>
    </sheetView>
  </sheetViews>
  <sheetFormatPr defaultColWidth="0" defaultRowHeight="14.4" zeroHeight="1" outlineLevelCol="1" x14ac:dyDescent="0.3"/>
  <cols>
    <col min="1" max="1" width="1.6640625" customWidth="1"/>
    <col min="2" max="2" width="5.109375" bestFit="1" customWidth="1"/>
    <col min="3" max="3" width="31.33203125" customWidth="1"/>
    <col min="4" max="5" width="15.6640625" customWidth="1" outlineLevel="1"/>
    <col min="6" max="6" width="15.6640625" customWidth="1"/>
    <col min="7" max="8" width="15.6640625" hidden="1" customWidth="1" outlineLevel="1"/>
    <col min="9" max="9" width="15.6640625" customWidth="1" collapsed="1"/>
    <col min="10" max="11" width="15.6640625" hidden="1" customWidth="1" outlineLevel="1"/>
    <col min="12" max="12" width="15.6640625" customWidth="1" collapsed="1"/>
    <col min="13" max="14" width="15.6640625" hidden="1" customWidth="1" outlineLevel="1"/>
    <col min="15" max="15" width="15.6640625" customWidth="1" collapsed="1"/>
    <col min="16" max="17" width="15.6640625" hidden="1" customWidth="1" outlineLevel="1"/>
    <col min="18" max="18" width="15.6640625" customWidth="1" collapsed="1"/>
    <col min="19" max="19" width="1.6640625" customWidth="1"/>
    <col min="20" max="36" width="11.5546875" hidden="1" customWidth="1"/>
    <col min="37" max="37" width="1.6640625" hidden="1" customWidth="1"/>
    <col min="38" max="16384" width="11.5546875" hidden="1"/>
  </cols>
  <sheetData>
    <row r="1" spans="2:54" ht="4.95" customHeight="1" thickBot="1" x14ac:dyDescent="0.35"/>
    <row r="2" spans="2:54" ht="21.6" thickBot="1" x14ac:dyDescent="0.35">
      <c r="B2" s="300" t="str">
        <f>IF($R$2="FR",T2,AL2)</f>
        <v>TOTALE BEDRAGEN TEN LASTE VAN DE SUBSIDIE</v>
      </c>
      <c r="C2" s="301"/>
      <c r="D2" s="301"/>
      <c r="E2" s="301"/>
      <c r="F2" s="301"/>
      <c r="G2" s="301"/>
      <c r="H2" s="301"/>
      <c r="I2" s="301"/>
      <c r="J2" s="301"/>
      <c r="K2" s="301"/>
      <c r="L2" s="301"/>
      <c r="M2" s="301"/>
      <c r="N2" s="301"/>
      <c r="O2" s="211" t="str">
        <f>IF($R$2="FR",AD2,AV2)</f>
        <v>TAAL:</v>
      </c>
      <c r="P2" s="210"/>
      <c r="Q2" s="210"/>
      <c r="R2" s="212" t="s">
        <v>0</v>
      </c>
      <c r="T2" t="s">
        <v>495</v>
      </c>
      <c r="Z2" s="63">
        <f>IF($R$2="FR",AR2,BJ2)</f>
        <v>0</v>
      </c>
      <c r="AD2" t="s">
        <v>2</v>
      </c>
      <c r="AL2" t="s">
        <v>496</v>
      </c>
      <c r="AV2" t="s">
        <v>5</v>
      </c>
    </row>
    <row r="3" spans="2:54" ht="4.95" customHeight="1" thickBot="1" x14ac:dyDescent="0.35">
      <c r="B3" s="2"/>
      <c r="C3" s="1"/>
      <c r="D3" s="1"/>
      <c r="E3" s="1"/>
      <c r="F3" s="1"/>
      <c r="G3" s="1"/>
      <c r="H3" s="1"/>
      <c r="I3" s="1"/>
      <c r="J3" s="1"/>
      <c r="K3" s="1"/>
      <c r="L3" s="1"/>
      <c r="M3" s="1"/>
      <c r="N3" s="1"/>
    </row>
    <row r="4" spans="2:54" ht="15" customHeight="1" thickBot="1" x14ac:dyDescent="0.35">
      <c r="B4" s="352" t="str">
        <f t="shared" ref="B4" si="0">IF($R$2="FR",T4,AL4)</f>
        <v>IDENTIFICATIE VAN DE NGA EN VAN HET PROGRAMMA</v>
      </c>
      <c r="C4" s="353">
        <f t="shared" ref="C4" si="1">IF($R$2="FR",U4,AM4)</f>
        <v>0</v>
      </c>
      <c r="D4" s="353">
        <f t="shared" ref="D4" si="2">IF($R$2="FR",V4,AN4)</f>
        <v>0</v>
      </c>
      <c r="E4" s="353">
        <f t="shared" ref="E4" si="3">IF($R$2="FR",W4,AO4)</f>
        <v>0</v>
      </c>
      <c r="F4" s="353">
        <f t="shared" ref="F4" si="4">IF($R$2="FR",X4,AP4)</f>
        <v>0</v>
      </c>
      <c r="G4" s="353">
        <f t="shared" ref="G4" si="5">IF($R$2="FR",Y4,AQ4)</f>
        <v>0</v>
      </c>
      <c r="H4" s="353">
        <f t="shared" ref="H4" si="6">IF($R$2="FR",Z4,AR4)</f>
        <v>0</v>
      </c>
      <c r="I4" s="353">
        <f t="shared" ref="I4" si="7">IF($R$2="FR",AA4,AS4)</f>
        <v>0</v>
      </c>
      <c r="J4" s="353">
        <f t="shared" ref="J4" si="8">IF($R$2="FR",AB4,AT4)</f>
        <v>0</v>
      </c>
      <c r="K4" s="353">
        <f t="shared" ref="K4" si="9">IF($R$2="FR",AC4,AU4)</f>
        <v>0</v>
      </c>
      <c r="L4" s="353">
        <f t="shared" ref="L4" si="10">IF($R$2="FR",AD4,AV4)</f>
        <v>0</v>
      </c>
      <c r="M4" s="353">
        <f t="shared" ref="M4" si="11">IF($R$2="FR",AE4,AW4)</f>
        <v>0</v>
      </c>
      <c r="N4" s="353">
        <f t="shared" ref="N4" si="12">IF($R$2="FR",AF4,AX4)</f>
        <v>0</v>
      </c>
      <c r="O4" s="353">
        <f t="shared" ref="O4" si="13">IF($R$2="FR",AG4,AY4)</f>
        <v>0</v>
      </c>
      <c r="P4" s="353">
        <f t="shared" ref="P4" si="14">IF($R$2="FR",AH4,AZ4)</f>
        <v>0</v>
      </c>
      <c r="Q4" s="353">
        <f t="shared" ref="Q4" si="15">IF($R$2="FR",AI4,BA4)</f>
        <v>0</v>
      </c>
      <c r="R4" s="354">
        <f t="shared" ref="R4" si="16">IF($R$2="FR",AJ4,BB4)</f>
        <v>0</v>
      </c>
      <c r="T4" t="s">
        <v>123</v>
      </c>
      <c r="AD4" t="s">
        <v>3</v>
      </c>
      <c r="AL4" t="s">
        <v>124</v>
      </c>
    </row>
    <row r="5" spans="2:54" x14ac:dyDescent="0.3">
      <c r="B5" s="322" t="str">
        <f t="shared" ref="B5:D8" si="17">IF($R$2="FR",T5,AL5)</f>
        <v>Naam van de NGA:</v>
      </c>
      <c r="C5" s="282">
        <f t="shared" si="17"/>
        <v>0</v>
      </c>
      <c r="D5" s="282">
        <f t="shared" si="17"/>
        <v>0</v>
      </c>
      <c r="E5" s="325">
        <f>Checklist!E5</f>
        <v>0</v>
      </c>
      <c r="F5" s="325"/>
      <c r="G5" s="325"/>
      <c r="H5" s="325"/>
      <c r="I5" s="325"/>
      <c r="J5" s="325"/>
      <c r="K5" s="325"/>
      <c r="L5" s="325"/>
      <c r="M5" s="325"/>
      <c r="N5" s="325"/>
      <c r="O5" s="325"/>
      <c r="P5" s="325"/>
      <c r="Q5" s="325"/>
      <c r="R5" s="326"/>
      <c r="T5" t="s">
        <v>225</v>
      </c>
      <c r="AD5" t="s">
        <v>0</v>
      </c>
      <c r="AL5" t="s">
        <v>226</v>
      </c>
    </row>
    <row r="6" spans="2:54" x14ac:dyDescent="0.3">
      <c r="B6" s="323" t="str">
        <f t="shared" si="17"/>
        <v>Programmeringscyclus :</v>
      </c>
      <c r="C6" s="273">
        <f t="shared" si="17"/>
        <v>0</v>
      </c>
      <c r="D6" s="273">
        <f t="shared" si="17"/>
        <v>0</v>
      </c>
      <c r="E6" s="290" t="str">
        <f>Checklist!E6</f>
        <v>2022-2026</v>
      </c>
      <c r="F6" s="290"/>
      <c r="G6" s="290"/>
      <c r="H6" s="290"/>
      <c r="I6" s="290"/>
      <c r="J6" s="290"/>
      <c r="K6" s="290"/>
      <c r="L6" s="290"/>
      <c r="M6" s="290"/>
      <c r="N6" s="290"/>
      <c r="O6" s="290"/>
      <c r="P6" s="290"/>
      <c r="Q6" s="290"/>
      <c r="R6" s="291"/>
      <c r="T6" t="s">
        <v>227</v>
      </c>
      <c r="AL6" t="s">
        <v>228</v>
      </c>
    </row>
    <row r="7" spans="2:54" x14ac:dyDescent="0.3">
      <c r="B7" s="323" t="str">
        <f t="shared" si="17"/>
        <v>Jaar van de verantwoording:</v>
      </c>
      <c r="C7" s="273">
        <f t="shared" si="17"/>
        <v>0</v>
      </c>
      <c r="D7" s="273">
        <f t="shared" si="17"/>
        <v>0</v>
      </c>
      <c r="E7" s="290">
        <f>Checklist!E7</f>
        <v>0</v>
      </c>
      <c r="F7" s="290"/>
      <c r="G7" s="290"/>
      <c r="H7" s="290"/>
      <c r="I7" s="290"/>
      <c r="J7" s="290"/>
      <c r="K7" s="290"/>
      <c r="L7" s="290"/>
      <c r="M7" s="290"/>
      <c r="N7" s="290"/>
      <c r="O7" s="290"/>
      <c r="P7" s="290"/>
      <c r="Q7" s="290"/>
      <c r="R7" s="291"/>
      <c r="T7" t="s">
        <v>229</v>
      </c>
      <c r="AL7" t="s">
        <v>230</v>
      </c>
    </row>
    <row r="8" spans="2:54" ht="15" thickBot="1" x14ac:dyDescent="0.35">
      <c r="B8" s="324" t="str">
        <f t="shared" si="17"/>
        <v>P.O nummer (Bestelbon - 4500XXXXXX):</v>
      </c>
      <c r="C8" s="283">
        <f t="shared" si="17"/>
        <v>0</v>
      </c>
      <c r="D8" s="283">
        <f t="shared" si="17"/>
        <v>0</v>
      </c>
      <c r="E8" s="292">
        <f>Checklist!E8</f>
        <v>0</v>
      </c>
      <c r="F8" s="292"/>
      <c r="G8" s="292"/>
      <c r="H8" s="292"/>
      <c r="I8" s="292"/>
      <c r="J8" s="292"/>
      <c r="K8" s="292"/>
      <c r="L8" s="292"/>
      <c r="M8" s="292"/>
      <c r="N8" s="292"/>
      <c r="O8" s="292"/>
      <c r="P8" s="292"/>
      <c r="Q8" s="292"/>
      <c r="R8" s="293"/>
      <c r="T8" t="s">
        <v>307</v>
      </c>
      <c r="AL8" t="s">
        <v>232</v>
      </c>
    </row>
    <row r="9" spans="2:54" ht="15" thickBot="1" x14ac:dyDescent="0.35"/>
    <row r="10" spans="2:54" s="184" customFormat="1" ht="30" customHeight="1" thickBot="1" x14ac:dyDescent="0.35">
      <c r="B10" s="377" t="str">
        <f t="shared" ref="B10:R10" si="18">IF($R$2="FR",T10,AL10)</f>
        <v>RUBRIEKEN</v>
      </c>
      <c r="C10" s="378">
        <f t="shared" si="18"/>
        <v>0</v>
      </c>
      <c r="D10" s="201" t="str">
        <f t="shared" si="18"/>
        <v>SUBSIDIE
2022</v>
      </c>
      <c r="E10" s="202" t="str">
        <f t="shared" si="18"/>
        <v>EIGEN BIJDRAGE
2022</v>
      </c>
      <c r="F10" s="188" t="str">
        <f t="shared" si="18"/>
        <v>UITGAVEN
2022</v>
      </c>
      <c r="G10" s="201" t="str">
        <f t="shared" si="18"/>
        <v>SUBSIDIE
2023</v>
      </c>
      <c r="H10" s="202" t="str">
        <f t="shared" si="18"/>
        <v>EIGEN BIJDRAGE
2023</v>
      </c>
      <c r="I10" s="190" t="str">
        <f t="shared" si="18"/>
        <v>UITGAVEN
2023</v>
      </c>
      <c r="J10" s="201" t="str">
        <f t="shared" si="18"/>
        <v>SUBSIDIE
2024</v>
      </c>
      <c r="K10" s="202" t="str">
        <f t="shared" si="18"/>
        <v>EIGEN BIJDRAGE
2024</v>
      </c>
      <c r="L10" s="188" t="str">
        <f t="shared" si="18"/>
        <v>UITGAVEN
2024</v>
      </c>
      <c r="M10" s="201" t="str">
        <f t="shared" si="18"/>
        <v>SUBSIDIE
2025</v>
      </c>
      <c r="N10" s="202" t="str">
        <f t="shared" si="18"/>
        <v>EIGEN BIJDRAGE
2025</v>
      </c>
      <c r="O10" s="190" t="str">
        <f t="shared" si="18"/>
        <v>UITGAVEN
2025</v>
      </c>
      <c r="P10" s="201" t="str">
        <f t="shared" si="18"/>
        <v>SUBSIDIE
2026</v>
      </c>
      <c r="Q10" s="202" t="str">
        <f t="shared" si="18"/>
        <v>EIGEN BIJDRAGE
2026</v>
      </c>
      <c r="R10" s="195" t="str">
        <f t="shared" si="18"/>
        <v>UITGAVEN
2026</v>
      </c>
      <c r="T10" s="185" t="s">
        <v>308</v>
      </c>
      <c r="U10" s="185"/>
      <c r="V10" s="187" t="s">
        <v>497</v>
      </c>
      <c r="W10" s="187" t="s">
        <v>498</v>
      </c>
      <c r="X10" s="191" t="s">
        <v>499</v>
      </c>
      <c r="Y10" s="187" t="s">
        <v>500</v>
      </c>
      <c r="Z10" s="187" t="s">
        <v>501</v>
      </c>
      <c r="AA10" s="191" t="s">
        <v>502</v>
      </c>
      <c r="AB10" s="187" t="s">
        <v>503</v>
      </c>
      <c r="AC10" s="187" t="s">
        <v>504</v>
      </c>
      <c r="AD10" s="191" t="s">
        <v>505</v>
      </c>
      <c r="AE10" s="187" t="s">
        <v>506</v>
      </c>
      <c r="AF10" s="187" t="s">
        <v>507</v>
      </c>
      <c r="AG10" s="191" t="s">
        <v>508</v>
      </c>
      <c r="AH10" s="187" t="s">
        <v>509</v>
      </c>
      <c r="AI10" s="187" t="s">
        <v>510</v>
      </c>
      <c r="AJ10" s="191" t="s">
        <v>511</v>
      </c>
      <c r="AK10" s="186"/>
      <c r="AL10" s="185" t="s">
        <v>316</v>
      </c>
      <c r="AM10" s="185"/>
      <c r="AN10" s="187" t="s">
        <v>512</v>
      </c>
      <c r="AO10" s="187" t="s">
        <v>513</v>
      </c>
      <c r="AP10" s="191" t="s">
        <v>514</v>
      </c>
      <c r="AQ10" s="187" t="s">
        <v>515</v>
      </c>
      <c r="AR10" s="187" t="s">
        <v>516</v>
      </c>
      <c r="AS10" s="191" t="s">
        <v>517</v>
      </c>
      <c r="AT10" s="187" t="s">
        <v>518</v>
      </c>
      <c r="AU10" s="187" t="s">
        <v>519</v>
      </c>
      <c r="AV10" s="191" t="s">
        <v>520</v>
      </c>
      <c r="AW10" s="187" t="s">
        <v>521</v>
      </c>
      <c r="AX10" s="187" t="s">
        <v>522</v>
      </c>
      <c r="AY10" s="191" t="s">
        <v>523</v>
      </c>
      <c r="AZ10" s="187" t="s">
        <v>524</v>
      </c>
      <c r="BA10" s="187" t="s">
        <v>525</v>
      </c>
      <c r="BB10" s="191" t="s">
        <v>526</v>
      </c>
    </row>
    <row r="11" spans="2:54" ht="15" thickBot="1" x14ac:dyDescent="0.35">
      <c r="B11" s="346"/>
      <c r="C11" s="347"/>
      <c r="D11" s="79">
        <f>SUM(D12+D16+D20+D24+D28+D32+D36+D40+D44+D48+D52+D56+D60+D64+D68+D72+D76+D80+D84+D88+D92)</f>
        <v>0</v>
      </c>
      <c r="E11" s="79">
        <f t="shared" ref="E11:R11" si="19">SUM(E12+E16+E20+E24+E28+E32+E36+E40+E44+E48+E52+E56+E60+E64+E68+E72+E76+E80+E84+E88+E92)</f>
        <v>0</v>
      </c>
      <c r="F11" s="79">
        <f t="shared" si="19"/>
        <v>0</v>
      </c>
      <c r="G11" s="79">
        <f t="shared" si="19"/>
        <v>0</v>
      </c>
      <c r="H11" s="79">
        <f t="shared" si="19"/>
        <v>0</v>
      </c>
      <c r="I11" s="79">
        <f t="shared" si="19"/>
        <v>0</v>
      </c>
      <c r="J11" s="79">
        <f t="shared" si="19"/>
        <v>0</v>
      </c>
      <c r="K11" s="79">
        <f t="shared" si="19"/>
        <v>0</v>
      </c>
      <c r="L11" s="79">
        <f t="shared" si="19"/>
        <v>0</v>
      </c>
      <c r="M11" s="79">
        <f t="shared" si="19"/>
        <v>0</v>
      </c>
      <c r="N11" s="79">
        <f t="shared" si="19"/>
        <v>0</v>
      </c>
      <c r="O11" s="79">
        <f t="shared" si="19"/>
        <v>0</v>
      </c>
      <c r="P11" s="79">
        <f t="shared" si="19"/>
        <v>0</v>
      </c>
      <c r="Q11" s="79">
        <f t="shared" si="19"/>
        <v>0</v>
      </c>
      <c r="R11" s="35">
        <f t="shared" si="19"/>
        <v>0</v>
      </c>
      <c r="T11" t="s">
        <v>324</v>
      </c>
      <c r="V11" s="191"/>
      <c r="W11" s="187"/>
      <c r="X11" s="187"/>
      <c r="Y11" s="191"/>
      <c r="Z11" s="187"/>
      <c r="AA11" s="187"/>
      <c r="AB11" s="191"/>
      <c r="AC11" s="187"/>
      <c r="AD11" s="187"/>
      <c r="AE11" s="191"/>
      <c r="AF11" s="187"/>
      <c r="AG11" s="187"/>
      <c r="AH11" s="191"/>
      <c r="AI11" s="187"/>
      <c r="AJ11" s="187"/>
      <c r="AL11" s="116" t="s">
        <v>325</v>
      </c>
      <c r="AN11" s="191"/>
      <c r="AO11" s="187"/>
      <c r="AP11" s="187"/>
      <c r="AQ11" s="191"/>
      <c r="AR11" s="187"/>
      <c r="AS11" s="187"/>
      <c r="AT11" s="191"/>
      <c r="AU11" s="187"/>
      <c r="AV11" s="187"/>
      <c r="AW11" s="191"/>
      <c r="AX11" s="187"/>
      <c r="AY11" s="187"/>
      <c r="AZ11" s="191"/>
      <c r="BA11" s="187"/>
      <c r="BB11" s="187"/>
    </row>
    <row r="12" spans="2:54" x14ac:dyDescent="0.3">
      <c r="B12" s="143">
        <v>1</v>
      </c>
      <c r="C12" s="76" t="str">
        <f>Global!C12</f>
        <v>CSC X - Pays X 1</v>
      </c>
      <c r="D12" s="83">
        <f>SUM(D13+D14+D15)</f>
        <v>0</v>
      </c>
      <c r="E12" s="83">
        <f t="shared" ref="E12:R12" si="20">SUM(E13+E14+E15)</f>
        <v>0</v>
      </c>
      <c r="F12" s="83">
        <f t="shared" si="20"/>
        <v>0</v>
      </c>
      <c r="G12" s="83">
        <f t="shared" si="20"/>
        <v>0</v>
      </c>
      <c r="H12" s="83">
        <f t="shared" si="20"/>
        <v>0</v>
      </c>
      <c r="I12" s="83">
        <f t="shared" si="20"/>
        <v>0</v>
      </c>
      <c r="J12" s="83">
        <f t="shared" si="20"/>
        <v>0</v>
      </c>
      <c r="K12" s="83">
        <f t="shared" si="20"/>
        <v>0</v>
      </c>
      <c r="L12" s="83">
        <f t="shared" si="20"/>
        <v>0</v>
      </c>
      <c r="M12" s="83">
        <f t="shared" si="20"/>
        <v>0</v>
      </c>
      <c r="N12" s="83">
        <f t="shared" si="20"/>
        <v>0</v>
      </c>
      <c r="O12" s="83">
        <f t="shared" si="20"/>
        <v>0</v>
      </c>
      <c r="P12" s="83">
        <f t="shared" si="20"/>
        <v>0</v>
      </c>
      <c r="Q12" s="83">
        <f t="shared" si="20"/>
        <v>0</v>
      </c>
      <c r="R12" s="196">
        <f t="shared" si="20"/>
        <v>0</v>
      </c>
    </row>
    <row r="13" spans="2:54" x14ac:dyDescent="0.3">
      <c r="B13" s="179"/>
      <c r="C13" s="180" t="str">
        <f>IF($R$2="FR",U13,AM13)</f>
        <v>Investering</v>
      </c>
      <c r="D13" s="90"/>
      <c r="E13" s="90"/>
      <c r="F13" s="108">
        <f>Global!F13</f>
        <v>0</v>
      </c>
      <c r="G13" s="90"/>
      <c r="H13" s="90"/>
      <c r="I13" s="108">
        <f>Global!G13</f>
        <v>0</v>
      </c>
      <c r="J13" s="90"/>
      <c r="K13" s="90"/>
      <c r="L13" s="108">
        <f>Global!H13</f>
        <v>0</v>
      </c>
      <c r="M13" s="90"/>
      <c r="N13" s="90"/>
      <c r="O13" s="108">
        <f>Global!I13</f>
        <v>0</v>
      </c>
      <c r="P13" s="90"/>
      <c r="Q13" s="90"/>
      <c r="R13" s="197">
        <f>Global!J13</f>
        <v>0</v>
      </c>
      <c r="U13" t="s">
        <v>326</v>
      </c>
      <c r="AM13" t="s">
        <v>327</v>
      </c>
    </row>
    <row r="14" spans="2:54" x14ac:dyDescent="0.3">
      <c r="B14" s="181"/>
      <c r="C14" s="180" t="str">
        <f>IF($R$2="FR",U14,AM14)</f>
        <v>Werking</v>
      </c>
      <c r="D14" s="90"/>
      <c r="E14" s="90"/>
      <c r="F14" s="108">
        <f>Global!F14</f>
        <v>0</v>
      </c>
      <c r="G14" s="90"/>
      <c r="H14" s="90"/>
      <c r="I14" s="108">
        <f>Global!G14</f>
        <v>0</v>
      </c>
      <c r="J14" s="90"/>
      <c r="K14" s="90"/>
      <c r="L14" s="108">
        <f>Global!H14</f>
        <v>0</v>
      </c>
      <c r="M14" s="90"/>
      <c r="N14" s="90"/>
      <c r="O14" s="108">
        <f>Global!I14</f>
        <v>0</v>
      </c>
      <c r="P14" s="90"/>
      <c r="Q14" s="90"/>
      <c r="R14" s="197">
        <f>Global!J14</f>
        <v>0</v>
      </c>
      <c r="U14" t="s">
        <v>328</v>
      </c>
      <c r="AM14" t="s">
        <v>329</v>
      </c>
    </row>
    <row r="15" spans="2:54" x14ac:dyDescent="0.3">
      <c r="B15" s="182"/>
      <c r="C15" s="180" t="str">
        <f>IF($R$2="FR",U15,AM15)</f>
        <v>Personeel</v>
      </c>
      <c r="D15" s="90"/>
      <c r="E15" s="90"/>
      <c r="F15" s="108">
        <f>Global!F15</f>
        <v>0</v>
      </c>
      <c r="G15" s="90"/>
      <c r="H15" s="90"/>
      <c r="I15" s="108">
        <f>Global!G15</f>
        <v>0</v>
      </c>
      <c r="J15" s="90"/>
      <c r="K15" s="90"/>
      <c r="L15" s="108">
        <f>Global!H15</f>
        <v>0</v>
      </c>
      <c r="M15" s="90"/>
      <c r="N15" s="90"/>
      <c r="O15" s="108">
        <f>Global!I15</f>
        <v>0</v>
      </c>
      <c r="P15" s="90"/>
      <c r="Q15" s="90"/>
      <c r="R15" s="197">
        <f>Global!J15</f>
        <v>0</v>
      </c>
      <c r="U15" t="s">
        <v>330</v>
      </c>
      <c r="AM15" t="s">
        <v>331</v>
      </c>
    </row>
    <row r="16" spans="2:54" x14ac:dyDescent="0.3">
      <c r="B16" s="75">
        <v>2</v>
      </c>
      <c r="C16" s="76" t="str">
        <f>Global!C16</f>
        <v>CSC X - Pays X 2</v>
      </c>
      <c r="D16" s="83">
        <f>SUM(D17+D18+D19)</f>
        <v>0</v>
      </c>
      <c r="E16" s="83">
        <f t="shared" ref="E16" si="21">SUM(E17+E18+E19)</f>
        <v>0</v>
      </c>
      <c r="F16" s="83">
        <f t="shared" ref="F16" si="22">SUM(F17+F18+F19)</f>
        <v>0</v>
      </c>
      <c r="G16" s="83">
        <f t="shared" ref="G16" si="23">SUM(G17+G18+G19)</f>
        <v>0</v>
      </c>
      <c r="H16" s="83">
        <f t="shared" ref="H16:I16" si="24">SUM(H17+H18+H19)</f>
        <v>0</v>
      </c>
      <c r="I16" s="83">
        <f t="shared" si="24"/>
        <v>0</v>
      </c>
      <c r="J16" s="83">
        <f t="shared" ref="J16" si="25">SUM(J17+J18+J19)</f>
        <v>0</v>
      </c>
      <c r="K16" s="83">
        <f t="shared" ref="K16:L16" si="26">SUM(K17+K18+K19)</f>
        <v>0</v>
      </c>
      <c r="L16" s="83">
        <f t="shared" si="26"/>
        <v>0</v>
      </c>
      <c r="M16" s="83">
        <f t="shared" ref="M16" si="27">SUM(M17+M18+M19)</f>
        <v>0</v>
      </c>
      <c r="N16" s="83">
        <f t="shared" ref="N16:O16" si="28">SUM(N17+N18+N19)</f>
        <v>0</v>
      </c>
      <c r="O16" s="83">
        <f t="shared" si="28"/>
        <v>0</v>
      </c>
      <c r="P16" s="83">
        <f t="shared" ref="P16" si="29">SUM(P17+P18+P19)</f>
        <v>0</v>
      </c>
      <c r="Q16" s="83">
        <f t="shared" ref="Q16:R16" si="30">SUM(Q17+Q18+Q19)</f>
        <v>0</v>
      </c>
      <c r="R16" s="196">
        <f t="shared" si="30"/>
        <v>0</v>
      </c>
    </row>
    <row r="17" spans="2:39" x14ac:dyDescent="0.3">
      <c r="B17" s="179"/>
      <c r="C17" s="180" t="str">
        <f>IF($R$2="FR",U17,AM17)</f>
        <v>Investering</v>
      </c>
      <c r="D17" s="90"/>
      <c r="E17" s="90"/>
      <c r="F17" s="108">
        <f>Global!F17</f>
        <v>0</v>
      </c>
      <c r="G17" s="90"/>
      <c r="H17" s="90"/>
      <c r="I17" s="108">
        <f>Global!G17</f>
        <v>0</v>
      </c>
      <c r="J17" s="90"/>
      <c r="K17" s="90"/>
      <c r="L17" s="108">
        <f>Global!H17</f>
        <v>0</v>
      </c>
      <c r="M17" s="90"/>
      <c r="N17" s="90"/>
      <c r="O17" s="108">
        <f>Global!I17</f>
        <v>0</v>
      </c>
      <c r="P17" s="90"/>
      <c r="Q17" s="90"/>
      <c r="R17" s="197">
        <f>Global!J17</f>
        <v>0</v>
      </c>
      <c r="U17" t="s">
        <v>326</v>
      </c>
      <c r="AM17" t="s">
        <v>327</v>
      </c>
    </row>
    <row r="18" spans="2:39" x14ac:dyDescent="0.3">
      <c r="B18" s="181"/>
      <c r="C18" s="180" t="str">
        <f>IF($R$2="FR",U18,AM18)</f>
        <v>Werking</v>
      </c>
      <c r="D18" s="90"/>
      <c r="E18" s="90"/>
      <c r="F18" s="108">
        <f>Global!F18</f>
        <v>0</v>
      </c>
      <c r="G18" s="90"/>
      <c r="H18" s="90"/>
      <c r="I18" s="108">
        <f>Global!G18</f>
        <v>0</v>
      </c>
      <c r="J18" s="90"/>
      <c r="K18" s="90"/>
      <c r="L18" s="108">
        <f>Global!H18</f>
        <v>0</v>
      </c>
      <c r="M18" s="90"/>
      <c r="N18" s="90"/>
      <c r="O18" s="108">
        <f>Global!I18</f>
        <v>0</v>
      </c>
      <c r="P18" s="90"/>
      <c r="Q18" s="90"/>
      <c r="R18" s="197">
        <f>Global!J18</f>
        <v>0</v>
      </c>
      <c r="U18" t="s">
        <v>328</v>
      </c>
      <c r="AM18" t="s">
        <v>329</v>
      </c>
    </row>
    <row r="19" spans="2:39" x14ac:dyDescent="0.3">
      <c r="B19" s="182"/>
      <c r="C19" s="180" t="str">
        <f>IF($R$2="FR",U19,AM19)</f>
        <v>Personeel</v>
      </c>
      <c r="D19" s="90"/>
      <c r="E19" s="90"/>
      <c r="F19" s="108">
        <f>Global!F19</f>
        <v>0</v>
      </c>
      <c r="G19" s="90"/>
      <c r="H19" s="90"/>
      <c r="I19" s="108">
        <f>Global!G19</f>
        <v>0</v>
      </c>
      <c r="J19" s="90"/>
      <c r="K19" s="90"/>
      <c r="L19" s="108">
        <f>Global!H19</f>
        <v>0</v>
      </c>
      <c r="M19" s="90"/>
      <c r="N19" s="90"/>
      <c r="O19" s="108">
        <f>Global!I19</f>
        <v>0</v>
      </c>
      <c r="P19" s="90"/>
      <c r="Q19" s="90"/>
      <c r="R19" s="197">
        <f>Global!J19</f>
        <v>0</v>
      </c>
      <c r="U19" t="s">
        <v>330</v>
      </c>
      <c r="AM19" t="s">
        <v>331</v>
      </c>
    </row>
    <row r="20" spans="2:39" x14ac:dyDescent="0.3">
      <c r="B20" s="75">
        <v>3</v>
      </c>
      <c r="C20" s="76" t="str">
        <f>Global!C20</f>
        <v>CSC X - Pays X 3</v>
      </c>
      <c r="D20" s="83">
        <f>SUM(D21+D22+D23)</f>
        <v>0</v>
      </c>
      <c r="E20" s="83">
        <f t="shared" ref="E20" si="31">SUM(E21+E22+E23)</f>
        <v>0</v>
      </c>
      <c r="F20" s="83">
        <f t="shared" ref="F20" si="32">SUM(F21+F22+F23)</f>
        <v>0</v>
      </c>
      <c r="G20" s="83">
        <f t="shared" ref="G20" si="33">SUM(G21+G22+G23)</f>
        <v>0</v>
      </c>
      <c r="H20" s="83">
        <f t="shared" ref="H20:I20" si="34">SUM(H21+H22+H23)</f>
        <v>0</v>
      </c>
      <c r="I20" s="83">
        <f t="shared" si="34"/>
        <v>0</v>
      </c>
      <c r="J20" s="83">
        <f t="shared" ref="J20" si="35">SUM(J21+J22+J23)</f>
        <v>0</v>
      </c>
      <c r="K20" s="83">
        <f t="shared" ref="K20:L20" si="36">SUM(K21+K22+K23)</f>
        <v>0</v>
      </c>
      <c r="L20" s="83">
        <f t="shared" si="36"/>
        <v>0</v>
      </c>
      <c r="M20" s="83">
        <f t="shared" ref="M20" si="37">SUM(M21+M22+M23)</f>
        <v>0</v>
      </c>
      <c r="N20" s="83">
        <f t="shared" ref="N20:O20" si="38">SUM(N21+N22+N23)</f>
        <v>0</v>
      </c>
      <c r="O20" s="83">
        <f t="shared" si="38"/>
        <v>0</v>
      </c>
      <c r="P20" s="83">
        <f t="shared" ref="P20" si="39">SUM(P21+P22+P23)</f>
        <v>0</v>
      </c>
      <c r="Q20" s="83">
        <f t="shared" ref="Q20:R20" si="40">SUM(Q21+Q22+Q23)</f>
        <v>0</v>
      </c>
      <c r="R20" s="196">
        <f t="shared" si="40"/>
        <v>0</v>
      </c>
    </row>
    <row r="21" spans="2:39" x14ac:dyDescent="0.3">
      <c r="B21" s="179"/>
      <c r="C21" s="180" t="str">
        <f>IF($R$2="FR",U21,AM21)</f>
        <v>Investering</v>
      </c>
      <c r="D21" s="90"/>
      <c r="E21" s="90"/>
      <c r="F21" s="108">
        <f>Global!F21</f>
        <v>0</v>
      </c>
      <c r="G21" s="90"/>
      <c r="H21" s="90"/>
      <c r="I21" s="108">
        <f>Global!G21</f>
        <v>0</v>
      </c>
      <c r="J21" s="90"/>
      <c r="K21" s="90"/>
      <c r="L21" s="108">
        <f>Global!H21</f>
        <v>0</v>
      </c>
      <c r="M21" s="90"/>
      <c r="N21" s="90"/>
      <c r="O21" s="108">
        <f>Global!I21</f>
        <v>0</v>
      </c>
      <c r="P21" s="90"/>
      <c r="Q21" s="90"/>
      <c r="R21" s="197">
        <f>Global!J21</f>
        <v>0</v>
      </c>
      <c r="U21" t="s">
        <v>326</v>
      </c>
      <c r="AM21" t="s">
        <v>327</v>
      </c>
    </row>
    <row r="22" spans="2:39" x14ac:dyDescent="0.3">
      <c r="B22" s="181"/>
      <c r="C22" s="180" t="str">
        <f>IF($R$2="FR",U22,AM22)</f>
        <v>Werking</v>
      </c>
      <c r="D22" s="90"/>
      <c r="E22" s="90"/>
      <c r="F22" s="108">
        <f>Global!F22</f>
        <v>0</v>
      </c>
      <c r="G22" s="90"/>
      <c r="H22" s="90"/>
      <c r="I22" s="108">
        <f>Global!G22</f>
        <v>0</v>
      </c>
      <c r="J22" s="90"/>
      <c r="K22" s="90"/>
      <c r="L22" s="108">
        <f>Global!H22</f>
        <v>0</v>
      </c>
      <c r="M22" s="90"/>
      <c r="N22" s="90"/>
      <c r="O22" s="108">
        <f>Global!I22</f>
        <v>0</v>
      </c>
      <c r="P22" s="90"/>
      <c r="Q22" s="90"/>
      <c r="R22" s="197">
        <f>Global!J22</f>
        <v>0</v>
      </c>
      <c r="U22" t="s">
        <v>328</v>
      </c>
      <c r="AM22" t="s">
        <v>329</v>
      </c>
    </row>
    <row r="23" spans="2:39" x14ac:dyDescent="0.3">
      <c r="B23" s="182"/>
      <c r="C23" s="180" t="str">
        <f>IF($R$2="FR",U23,AM23)</f>
        <v>Personeel</v>
      </c>
      <c r="D23" s="90"/>
      <c r="E23" s="90"/>
      <c r="F23" s="108">
        <f>Global!F23</f>
        <v>0</v>
      </c>
      <c r="G23" s="90"/>
      <c r="H23" s="90"/>
      <c r="I23" s="108">
        <f>Global!G23</f>
        <v>0</v>
      </c>
      <c r="J23" s="90"/>
      <c r="K23" s="90"/>
      <c r="L23" s="108">
        <f>Global!H23</f>
        <v>0</v>
      </c>
      <c r="M23" s="90"/>
      <c r="N23" s="90"/>
      <c r="O23" s="108">
        <f>Global!I23</f>
        <v>0</v>
      </c>
      <c r="P23" s="90"/>
      <c r="Q23" s="90"/>
      <c r="R23" s="197">
        <f>Global!J23</f>
        <v>0</v>
      </c>
      <c r="U23" t="s">
        <v>330</v>
      </c>
      <c r="AM23" t="s">
        <v>331</v>
      </c>
    </row>
    <row r="24" spans="2:39" x14ac:dyDescent="0.3">
      <c r="B24" s="75">
        <v>4</v>
      </c>
      <c r="C24" s="76" t="str">
        <f>Global!C24</f>
        <v>CSC X - Pays X 4</v>
      </c>
      <c r="D24" s="83">
        <f>SUM(D25+D26+D27)</f>
        <v>0</v>
      </c>
      <c r="E24" s="83">
        <f t="shared" ref="E24" si="41">SUM(E25+E26+E27)</f>
        <v>0</v>
      </c>
      <c r="F24" s="83">
        <f t="shared" ref="F24" si="42">SUM(F25+F26+F27)</f>
        <v>0</v>
      </c>
      <c r="G24" s="83">
        <f t="shared" ref="G24" si="43">SUM(G25+G26+G27)</f>
        <v>0</v>
      </c>
      <c r="H24" s="83">
        <f t="shared" ref="H24:I24" si="44">SUM(H25+H26+H27)</f>
        <v>0</v>
      </c>
      <c r="I24" s="83">
        <f t="shared" si="44"/>
        <v>0</v>
      </c>
      <c r="J24" s="83">
        <f t="shared" ref="J24" si="45">SUM(J25+J26+J27)</f>
        <v>0</v>
      </c>
      <c r="K24" s="83">
        <f t="shared" ref="K24:L24" si="46">SUM(K25+K26+K27)</f>
        <v>0</v>
      </c>
      <c r="L24" s="83">
        <f t="shared" si="46"/>
        <v>0</v>
      </c>
      <c r="M24" s="83">
        <f t="shared" ref="M24" si="47">SUM(M25+M26+M27)</f>
        <v>0</v>
      </c>
      <c r="N24" s="83">
        <f t="shared" ref="N24:O24" si="48">SUM(N25+N26+N27)</f>
        <v>0</v>
      </c>
      <c r="O24" s="83">
        <f t="shared" si="48"/>
        <v>0</v>
      </c>
      <c r="P24" s="83">
        <f t="shared" ref="P24" si="49">SUM(P25+P26+P27)</f>
        <v>0</v>
      </c>
      <c r="Q24" s="83">
        <f t="shared" ref="Q24:R24" si="50">SUM(Q25+Q26+Q27)</f>
        <v>0</v>
      </c>
      <c r="R24" s="196">
        <f t="shared" si="50"/>
        <v>0</v>
      </c>
    </row>
    <row r="25" spans="2:39" x14ac:dyDescent="0.3">
      <c r="B25" s="179"/>
      <c r="C25" s="180" t="str">
        <f>IF($R$2="FR",U25,AM25)</f>
        <v>Investering</v>
      </c>
      <c r="D25" s="90"/>
      <c r="E25" s="90"/>
      <c r="F25" s="108">
        <f>Global!F25</f>
        <v>0</v>
      </c>
      <c r="G25" s="90"/>
      <c r="H25" s="90"/>
      <c r="I25" s="108">
        <f>Global!G25</f>
        <v>0</v>
      </c>
      <c r="J25" s="90"/>
      <c r="K25" s="90"/>
      <c r="L25" s="108">
        <f>Global!H25</f>
        <v>0</v>
      </c>
      <c r="M25" s="90"/>
      <c r="N25" s="90"/>
      <c r="O25" s="108">
        <f>Global!I25</f>
        <v>0</v>
      </c>
      <c r="P25" s="90"/>
      <c r="Q25" s="90"/>
      <c r="R25" s="197">
        <f>Global!J25</f>
        <v>0</v>
      </c>
      <c r="U25" t="s">
        <v>326</v>
      </c>
      <c r="AM25" t="s">
        <v>327</v>
      </c>
    </row>
    <row r="26" spans="2:39" x14ac:dyDescent="0.3">
      <c r="B26" s="181"/>
      <c r="C26" s="180" t="str">
        <f>IF($R$2="FR",U26,AM26)</f>
        <v>Werking</v>
      </c>
      <c r="D26" s="90"/>
      <c r="E26" s="90"/>
      <c r="F26" s="108">
        <f>Global!F26</f>
        <v>0</v>
      </c>
      <c r="G26" s="90"/>
      <c r="H26" s="90"/>
      <c r="I26" s="108">
        <f>Global!G26</f>
        <v>0</v>
      </c>
      <c r="J26" s="90"/>
      <c r="K26" s="90"/>
      <c r="L26" s="108">
        <f>Global!H26</f>
        <v>0</v>
      </c>
      <c r="M26" s="90"/>
      <c r="N26" s="90"/>
      <c r="O26" s="108">
        <f>Global!I26</f>
        <v>0</v>
      </c>
      <c r="P26" s="90"/>
      <c r="Q26" s="90"/>
      <c r="R26" s="197">
        <f>Global!J26</f>
        <v>0</v>
      </c>
      <c r="U26" t="s">
        <v>328</v>
      </c>
      <c r="AM26" t="s">
        <v>329</v>
      </c>
    </row>
    <row r="27" spans="2:39" x14ac:dyDescent="0.3">
      <c r="B27" s="182"/>
      <c r="C27" s="180" t="str">
        <f>IF($R$2="FR",U27,AM27)</f>
        <v>Personeel</v>
      </c>
      <c r="D27" s="90"/>
      <c r="E27" s="90"/>
      <c r="F27" s="108">
        <f>Global!F27</f>
        <v>0</v>
      </c>
      <c r="G27" s="90"/>
      <c r="H27" s="90"/>
      <c r="I27" s="108">
        <f>Global!G27</f>
        <v>0</v>
      </c>
      <c r="J27" s="90"/>
      <c r="K27" s="90"/>
      <c r="L27" s="108">
        <f>Global!H27</f>
        <v>0</v>
      </c>
      <c r="M27" s="90"/>
      <c r="N27" s="90"/>
      <c r="O27" s="108">
        <f>Global!I27</f>
        <v>0</v>
      </c>
      <c r="P27" s="90"/>
      <c r="Q27" s="90"/>
      <c r="R27" s="197">
        <f>Global!J27</f>
        <v>0</v>
      </c>
      <c r="U27" t="s">
        <v>330</v>
      </c>
      <c r="AM27" t="s">
        <v>331</v>
      </c>
    </row>
    <row r="28" spans="2:39" x14ac:dyDescent="0.3">
      <c r="B28" s="75">
        <v>5</v>
      </c>
      <c r="C28" s="76" t="str">
        <f>Global!C28</f>
        <v>CSC X - Pays X 5</v>
      </c>
      <c r="D28" s="83">
        <f>SUM(D29+D30+D31)</f>
        <v>0</v>
      </c>
      <c r="E28" s="83">
        <f t="shared" ref="E28" si="51">SUM(E29+E30+E31)</f>
        <v>0</v>
      </c>
      <c r="F28" s="83">
        <f t="shared" ref="F28" si="52">SUM(F29+F30+F31)</f>
        <v>0</v>
      </c>
      <c r="G28" s="83">
        <f t="shared" ref="G28" si="53">SUM(G29+G30+G31)</f>
        <v>0</v>
      </c>
      <c r="H28" s="83">
        <f t="shared" ref="H28:I28" si="54">SUM(H29+H30+H31)</f>
        <v>0</v>
      </c>
      <c r="I28" s="83">
        <f t="shared" si="54"/>
        <v>0</v>
      </c>
      <c r="J28" s="83">
        <f t="shared" ref="J28" si="55">SUM(J29+J30+J31)</f>
        <v>0</v>
      </c>
      <c r="K28" s="83">
        <f t="shared" ref="K28:L28" si="56">SUM(K29+K30+K31)</f>
        <v>0</v>
      </c>
      <c r="L28" s="83">
        <f t="shared" si="56"/>
        <v>0</v>
      </c>
      <c r="M28" s="83">
        <f t="shared" ref="M28" si="57">SUM(M29+M30+M31)</f>
        <v>0</v>
      </c>
      <c r="N28" s="83">
        <f t="shared" ref="N28:O28" si="58">SUM(N29+N30+N31)</f>
        <v>0</v>
      </c>
      <c r="O28" s="83">
        <f t="shared" si="58"/>
        <v>0</v>
      </c>
      <c r="P28" s="83">
        <f t="shared" ref="P28" si="59">SUM(P29+P30+P31)</f>
        <v>0</v>
      </c>
      <c r="Q28" s="83">
        <f t="shared" ref="Q28:R28" si="60">SUM(Q29+Q30+Q31)</f>
        <v>0</v>
      </c>
      <c r="R28" s="196">
        <f t="shared" si="60"/>
        <v>0</v>
      </c>
    </row>
    <row r="29" spans="2:39" x14ac:dyDescent="0.3">
      <c r="B29" s="179"/>
      <c r="C29" s="180" t="str">
        <f>IF($R$2="FR",U29,AM29)</f>
        <v>Investering</v>
      </c>
      <c r="D29" s="90"/>
      <c r="E29" s="90"/>
      <c r="F29" s="108">
        <f>Global!F29</f>
        <v>0</v>
      </c>
      <c r="G29" s="90"/>
      <c r="H29" s="90"/>
      <c r="I29" s="108">
        <f>Global!G29</f>
        <v>0</v>
      </c>
      <c r="J29" s="90"/>
      <c r="K29" s="90"/>
      <c r="L29" s="108">
        <f>Global!H29</f>
        <v>0</v>
      </c>
      <c r="M29" s="90"/>
      <c r="N29" s="90"/>
      <c r="O29" s="108">
        <f>Global!I29</f>
        <v>0</v>
      </c>
      <c r="P29" s="90"/>
      <c r="Q29" s="90"/>
      <c r="R29" s="197">
        <f>Global!J29</f>
        <v>0</v>
      </c>
      <c r="U29" t="s">
        <v>326</v>
      </c>
      <c r="AM29" t="s">
        <v>327</v>
      </c>
    </row>
    <row r="30" spans="2:39" x14ac:dyDescent="0.3">
      <c r="B30" s="181"/>
      <c r="C30" s="180" t="str">
        <f>IF($R$2="FR",U30,AM30)</f>
        <v>Werking</v>
      </c>
      <c r="D30" s="90"/>
      <c r="E30" s="90"/>
      <c r="F30" s="108">
        <f>Global!F30</f>
        <v>0</v>
      </c>
      <c r="G30" s="90"/>
      <c r="H30" s="90"/>
      <c r="I30" s="108">
        <f>Global!G30</f>
        <v>0</v>
      </c>
      <c r="J30" s="90"/>
      <c r="K30" s="90"/>
      <c r="L30" s="108">
        <f>Global!H30</f>
        <v>0</v>
      </c>
      <c r="M30" s="90"/>
      <c r="N30" s="90"/>
      <c r="O30" s="108">
        <f>Global!I30</f>
        <v>0</v>
      </c>
      <c r="P30" s="90"/>
      <c r="Q30" s="90"/>
      <c r="R30" s="197">
        <f>Global!J30</f>
        <v>0</v>
      </c>
      <c r="U30" t="s">
        <v>328</v>
      </c>
      <c r="AM30" t="s">
        <v>329</v>
      </c>
    </row>
    <row r="31" spans="2:39" x14ac:dyDescent="0.3">
      <c r="B31" s="182"/>
      <c r="C31" s="180" t="str">
        <f>IF($R$2="FR",U31,AM31)</f>
        <v>Personeel</v>
      </c>
      <c r="D31" s="90"/>
      <c r="E31" s="90"/>
      <c r="F31" s="108">
        <f>Global!F31</f>
        <v>0</v>
      </c>
      <c r="G31" s="90"/>
      <c r="H31" s="90"/>
      <c r="I31" s="108">
        <f>Global!G31</f>
        <v>0</v>
      </c>
      <c r="J31" s="90"/>
      <c r="K31" s="90"/>
      <c r="L31" s="108">
        <f>Global!H31</f>
        <v>0</v>
      </c>
      <c r="M31" s="90"/>
      <c r="N31" s="90"/>
      <c r="O31" s="108">
        <f>Global!I31</f>
        <v>0</v>
      </c>
      <c r="P31" s="90"/>
      <c r="Q31" s="90"/>
      <c r="R31" s="197">
        <f>Global!J31</f>
        <v>0</v>
      </c>
      <c r="U31" t="s">
        <v>330</v>
      </c>
      <c r="AM31" t="s">
        <v>331</v>
      </c>
    </row>
    <row r="32" spans="2:39" x14ac:dyDescent="0.3">
      <c r="B32" s="75">
        <v>6</v>
      </c>
      <c r="C32" s="76" t="str">
        <f>Global!C32</f>
        <v>CSC X - Pays X 6</v>
      </c>
      <c r="D32" s="83">
        <f>SUM(D33+D34+D35)</f>
        <v>0</v>
      </c>
      <c r="E32" s="83">
        <f t="shared" ref="E32" si="61">SUM(E33+E34+E35)</f>
        <v>0</v>
      </c>
      <c r="F32" s="83">
        <f t="shared" ref="F32" si="62">SUM(F33+F34+F35)</f>
        <v>0</v>
      </c>
      <c r="G32" s="83">
        <f t="shared" ref="G32" si="63">SUM(G33+G34+G35)</f>
        <v>0</v>
      </c>
      <c r="H32" s="83">
        <f t="shared" ref="H32:I32" si="64">SUM(H33+H34+H35)</f>
        <v>0</v>
      </c>
      <c r="I32" s="83">
        <f t="shared" si="64"/>
        <v>0</v>
      </c>
      <c r="J32" s="83">
        <f t="shared" ref="J32" si="65">SUM(J33+J34+J35)</f>
        <v>0</v>
      </c>
      <c r="K32" s="83">
        <f t="shared" ref="K32:L32" si="66">SUM(K33+K34+K35)</f>
        <v>0</v>
      </c>
      <c r="L32" s="83">
        <f t="shared" si="66"/>
        <v>0</v>
      </c>
      <c r="M32" s="83">
        <f t="shared" ref="M32" si="67">SUM(M33+M34+M35)</f>
        <v>0</v>
      </c>
      <c r="N32" s="83">
        <f t="shared" ref="N32:O32" si="68">SUM(N33+N34+N35)</f>
        <v>0</v>
      </c>
      <c r="O32" s="83">
        <f t="shared" si="68"/>
        <v>0</v>
      </c>
      <c r="P32" s="83">
        <f t="shared" ref="P32" si="69">SUM(P33+P34+P35)</f>
        <v>0</v>
      </c>
      <c r="Q32" s="83">
        <f t="shared" ref="Q32:R32" si="70">SUM(Q33+Q34+Q35)</f>
        <v>0</v>
      </c>
      <c r="R32" s="196">
        <f t="shared" si="70"/>
        <v>0</v>
      </c>
    </row>
    <row r="33" spans="2:39" x14ac:dyDescent="0.3">
      <c r="B33" s="179"/>
      <c r="C33" s="180" t="str">
        <f>IF($R$2="FR",U33,AM33)</f>
        <v>Investering</v>
      </c>
      <c r="D33" s="90"/>
      <c r="E33" s="90"/>
      <c r="F33" s="108">
        <f>Global!F33</f>
        <v>0</v>
      </c>
      <c r="G33" s="90"/>
      <c r="H33" s="90"/>
      <c r="I33" s="108">
        <f>Global!G33</f>
        <v>0</v>
      </c>
      <c r="J33" s="90"/>
      <c r="K33" s="90"/>
      <c r="L33" s="108">
        <f>Global!H33</f>
        <v>0</v>
      </c>
      <c r="M33" s="90"/>
      <c r="N33" s="90"/>
      <c r="O33" s="108">
        <f>Global!I33</f>
        <v>0</v>
      </c>
      <c r="P33" s="90"/>
      <c r="Q33" s="90"/>
      <c r="R33" s="197">
        <f>Global!J33</f>
        <v>0</v>
      </c>
      <c r="U33" t="s">
        <v>326</v>
      </c>
      <c r="AM33" t="s">
        <v>327</v>
      </c>
    </row>
    <row r="34" spans="2:39" x14ac:dyDescent="0.3">
      <c r="B34" s="181"/>
      <c r="C34" s="180" t="str">
        <f>IF($R$2="FR",U34,AM34)</f>
        <v>Werking</v>
      </c>
      <c r="D34" s="90"/>
      <c r="E34" s="90"/>
      <c r="F34" s="108">
        <f>Global!F34</f>
        <v>0</v>
      </c>
      <c r="G34" s="90"/>
      <c r="H34" s="90"/>
      <c r="I34" s="108">
        <f>Global!G34</f>
        <v>0</v>
      </c>
      <c r="J34" s="90"/>
      <c r="K34" s="90"/>
      <c r="L34" s="108">
        <f>Global!H34</f>
        <v>0</v>
      </c>
      <c r="M34" s="90"/>
      <c r="N34" s="90"/>
      <c r="O34" s="108">
        <f>Global!I34</f>
        <v>0</v>
      </c>
      <c r="P34" s="90"/>
      <c r="Q34" s="90"/>
      <c r="R34" s="197">
        <f>Global!J34</f>
        <v>0</v>
      </c>
      <c r="U34" t="s">
        <v>328</v>
      </c>
      <c r="AM34" t="s">
        <v>329</v>
      </c>
    </row>
    <row r="35" spans="2:39" x14ac:dyDescent="0.3">
      <c r="B35" s="182"/>
      <c r="C35" s="180" t="str">
        <f>IF($R$2="FR",U35,AM35)</f>
        <v>Personeel</v>
      </c>
      <c r="D35" s="90"/>
      <c r="E35" s="90"/>
      <c r="F35" s="108">
        <f>Global!F35</f>
        <v>0</v>
      </c>
      <c r="G35" s="90"/>
      <c r="H35" s="90"/>
      <c r="I35" s="108">
        <f>Global!G35</f>
        <v>0</v>
      </c>
      <c r="J35" s="90"/>
      <c r="K35" s="90"/>
      <c r="L35" s="108">
        <f>Global!H35</f>
        <v>0</v>
      </c>
      <c r="M35" s="90"/>
      <c r="N35" s="90"/>
      <c r="O35" s="108">
        <f>Global!I35</f>
        <v>0</v>
      </c>
      <c r="P35" s="90"/>
      <c r="Q35" s="90"/>
      <c r="R35" s="197">
        <f>Global!J35</f>
        <v>0</v>
      </c>
      <c r="U35" t="s">
        <v>330</v>
      </c>
      <c r="AM35" t="s">
        <v>331</v>
      </c>
    </row>
    <row r="36" spans="2:39" x14ac:dyDescent="0.3">
      <c r="B36" s="75">
        <v>7</v>
      </c>
      <c r="C36" s="76" t="str">
        <f>Global!C36</f>
        <v>CSC X - Pays X 7</v>
      </c>
      <c r="D36" s="83">
        <f>SUM(D37+D38+D39)</f>
        <v>0</v>
      </c>
      <c r="E36" s="83">
        <f t="shared" ref="E36" si="71">SUM(E37+E38+E39)</f>
        <v>0</v>
      </c>
      <c r="F36" s="83">
        <f t="shared" ref="F36" si="72">SUM(F37+F38+F39)</f>
        <v>0</v>
      </c>
      <c r="G36" s="83">
        <f t="shared" ref="G36" si="73">SUM(G37+G38+G39)</f>
        <v>0</v>
      </c>
      <c r="H36" s="83">
        <f t="shared" ref="H36:I36" si="74">SUM(H37+H38+H39)</f>
        <v>0</v>
      </c>
      <c r="I36" s="83">
        <f t="shared" si="74"/>
        <v>0</v>
      </c>
      <c r="J36" s="83">
        <f t="shared" ref="J36" si="75">SUM(J37+J38+J39)</f>
        <v>0</v>
      </c>
      <c r="K36" s="83">
        <f t="shared" ref="K36:L36" si="76">SUM(K37+K38+K39)</f>
        <v>0</v>
      </c>
      <c r="L36" s="83">
        <f t="shared" si="76"/>
        <v>0</v>
      </c>
      <c r="M36" s="83">
        <f t="shared" ref="M36" si="77">SUM(M37+M38+M39)</f>
        <v>0</v>
      </c>
      <c r="N36" s="83">
        <f t="shared" ref="N36:O36" si="78">SUM(N37+N38+N39)</f>
        <v>0</v>
      </c>
      <c r="O36" s="83">
        <f t="shared" si="78"/>
        <v>0</v>
      </c>
      <c r="P36" s="83">
        <f t="shared" ref="P36" si="79">SUM(P37+P38+P39)</f>
        <v>0</v>
      </c>
      <c r="Q36" s="83">
        <f t="shared" ref="Q36:R36" si="80">SUM(Q37+Q38+Q39)</f>
        <v>0</v>
      </c>
      <c r="R36" s="196">
        <f t="shared" si="80"/>
        <v>0</v>
      </c>
    </row>
    <row r="37" spans="2:39" x14ac:dyDescent="0.3">
      <c r="B37" s="179"/>
      <c r="C37" s="180" t="str">
        <f>IF($R$2="FR",U37,AM37)</f>
        <v>Investering</v>
      </c>
      <c r="D37" s="90"/>
      <c r="E37" s="90"/>
      <c r="F37" s="108">
        <f>Global!F37</f>
        <v>0</v>
      </c>
      <c r="G37" s="90"/>
      <c r="H37" s="90"/>
      <c r="I37" s="108">
        <f>Global!G37</f>
        <v>0</v>
      </c>
      <c r="J37" s="90"/>
      <c r="K37" s="90"/>
      <c r="L37" s="108">
        <f>Global!H37</f>
        <v>0</v>
      </c>
      <c r="M37" s="90"/>
      <c r="N37" s="90"/>
      <c r="O37" s="108">
        <f>Global!I37</f>
        <v>0</v>
      </c>
      <c r="P37" s="90"/>
      <c r="Q37" s="90"/>
      <c r="R37" s="197">
        <f>Global!J37</f>
        <v>0</v>
      </c>
      <c r="U37" t="s">
        <v>326</v>
      </c>
      <c r="AM37" t="s">
        <v>327</v>
      </c>
    </row>
    <row r="38" spans="2:39" x14ac:dyDescent="0.3">
      <c r="B38" s="181"/>
      <c r="C38" s="180" t="str">
        <f>IF($R$2="FR",U38,AM38)</f>
        <v>Werking</v>
      </c>
      <c r="D38" s="90"/>
      <c r="E38" s="90"/>
      <c r="F38" s="108">
        <f>Global!F38</f>
        <v>0</v>
      </c>
      <c r="G38" s="90"/>
      <c r="H38" s="90"/>
      <c r="I38" s="108">
        <f>Global!G38</f>
        <v>0</v>
      </c>
      <c r="J38" s="90"/>
      <c r="K38" s="90"/>
      <c r="L38" s="108">
        <f>Global!H38</f>
        <v>0</v>
      </c>
      <c r="M38" s="90"/>
      <c r="N38" s="90"/>
      <c r="O38" s="108">
        <f>Global!I38</f>
        <v>0</v>
      </c>
      <c r="P38" s="90"/>
      <c r="Q38" s="90"/>
      <c r="R38" s="197">
        <f>Global!J38</f>
        <v>0</v>
      </c>
      <c r="U38" t="s">
        <v>328</v>
      </c>
      <c r="AM38" t="s">
        <v>329</v>
      </c>
    </row>
    <row r="39" spans="2:39" x14ac:dyDescent="0.3">
      <c r="B39" s="182"/>
      <c r="C39" s="180" t="str">
        <f>IF($R$2="FR",U39,AM39)</f>
        <v>Personeel</v>
      </c>
      <c r="D39" s="90"/>
      <c r="E39" s="90"/>
      <c r="F39" s="108">
        <f>Global!F39</f>
        <v>0</v>
      </c>
      <c r="G39" s="90"/>
      <c r="H39" s="90"/>
      <c r="I39" s="108">
        <f>Global!G39</f>
        <v>0</v>
      </c>
      <c r="J39" s="90"/>
      <c r="K39" s="90"/>
      <c r="L39" s="108">
        <f>Global!H39</f>
        <v>0</v>
      </c>
      <c r="M39" s="90"/>
      <c r="N39" s="90"/>
      <c r="O39" s="108">
        <f>Global!I39</f>
        <v>0</v>
      </c>
      <c r="P39" s="90"/>
      <c r="Q39" s="90"/>
      <c r="R39" s="197">
        <f>Global!J39</f>
        <v>0</v>
      </c>
      <c r="U39" t="s">
        <v>330</v>
      </c>
      <c r="AM39" t="s">
        <v>331</v>
      </c>
    </row>
    <row r="40" spans="2:39" x14ac:dyDescent="0.3">
      <c r="B40" s="75">
        <v>8</v>
      </c>
      <c r="C40" s="76" t="str">
        <f>Global!C40</f>
        <v>CSC X - Pays X 8</v>
      </c>
      <c r="D40" s="83">
        <f>SUM(D41+D42+D43)</f>
        <v>0</v>
      </c>
      <c r="E40" s="83">
        <f t="shared" ref="E40" si="81">SUM(E41+E42+E43)</f>
        <v>0</v>
      </c>
      <c r="F40" s="83">
        <f t="shared" ref="F40" si="82">SUM(F41+F42+F43)</f>
        <v>0</v>
      </c>
      <c r="G40" s="83">
        <f t="shared" ref="G40" si="83">SUM(G41+G42+G43)</f>
        <v>0</v>
      </c>
      <c r="H40" s="83">
        <f t="shared" ref="H40:I40" si="84">SUM(H41+H42+H43)</f>
        <v>0</v>
      </c>
      <c r="I40" s="83">
        <f t="shared" si="84"/>
        <v>0</v>
      </c>
      <c r="J40" s="83">
        <f t="shared" ref="J40" si="85">SUM(J41+J42+J43)</f>
        <v>0</v>
      </c>
      <c r="K40" s="83">
        <f t="shared" ref="K40:L40" si="86">SUM(K41+K42+K43)</f>
        <v>0</v>
      </c>
      <c r="L40" s="83">
        <f t="shared" si="86"/>
        <v>0</v>
      </c>
      <c r="M40" s="83">
        <f t="shared" ref="M40" si="87">SUM(M41+M42+M43)</f>
        <v>0</v>
      </c>
      <c r="N40" s="83">
        <f t="shared" ref="N40:O40" si="88">SUM(N41+N42+N43)</f>
        <v>0</v>
      </c>
      <c r="O40" s="83">
        <f t="shared" si="88"/>
        <v>0</v>
      </c>
      <c r="P40" s="83">
        <f t="shared" ref="P40" si="89">SUM(P41+P42+P43)</f>
        <v>0</v>
      </c>
      <c r="Q40" s="83">
        <f t="shared" ref="Q40:R40" si="90">SUM(Q41+Q42+Q43)</f>
        <v>0</v>
      </c>
      <c r="R40" s="196">
        <f t="shared" si="90"/>
        <v>0</v>
      </c>
    </row>
    <row r="41" spans="2:39" x14ac:dyDescent="0.3">
      <c r="B41" s="179"/>
      <c r="C41" s="180" t="str">
        <f>IF($R$2="FR",U41,AM41)</f>
        <v>Investering</v>
      </c>
      <c r="D41" s="90"/>
      <c r="E41" s="90"/>
      <c r="F41" s="108">
        <f>Global!F41</f>
        <v>0</v>
      </c>
      <c r="G41" s="90"/>
      <c r="H41" s="90"/>
      <c r="I41" s="108">
        <f>Global!G41</f>
        <v>0</v>
      </c>
      <c r="J41" s="90"/>
      <c r="K41" s="90"/>
      <c r="L41" s="108">
        <f>Global!H41</f>
        <v>0</v>
      </c>
      <c r="M41" s="90"/>
      <c r="N41" s="90"/>
      <c r="O41" s="108">
        <f>Global!I41</f>
        <v>0</v>
      </c>
      <c r="P41" s="90"/>
      <c r="Q41" s="90"/>
      <c r="R41" s="197">
        <f>Global!J41</f>
        <v>0</v>
      </c>
      <c r="U41" t="s">
        <v>326</v>
      </c>
      <c r="AM41" t="s">
        <v>327</v>
      </c>
    </row>
    <row r="42" spans="2:39" x14ac:dyDescent="0.3">
      <c r="B42" s="181"/>
      <c r="C42" s="180" t="str">
        <f>IF($R$2="FR",U42,AM42)</f>
        <v>Werking</v>
      </c>
      <c r="D42" s="90"/>
      <c r="E42" s="90"/>
      <c r="F42" s="108">
        <f>Global!F42</f>
        <v>0</v>
      </c>
      <c r="G42" s="90"/>
      <c r="H42" s="90"/>
      <c r="I42" s="108">
        <f>Global!G42</f>
        <v>0</v>
      </c>
      <c r="J42" s="90"/>
      <c r="K42" s="90"/>
      <c r="L42" s="108">
        <f>Global!H42</f>
        <v>0</v>
      </c>
      <c r="M42" s="90"/>
      <c r="N42" s="90"/>
      <c r="O42" s="108">
        <f>Global!I42</f>
        <v>0</v>
      </c>
      <c r="P42" s="90"/>
      <c r="Q42" s="90"/>
      <c r="R42" s="197">
        <f>Global!J42</f>
        <v>0</v>
      </c>
      <c r="U42" t="s">
        <v>328</v>
      </c>
      <c r="AM42" t="s">
        <v>329</v>
      </c>
    </row>
    <row r="43" spans="2:39" x14ac:dyDescent="0.3">
      <c r="B43" s="182"/>
      <c r="C43" s="180" t="str">
        <f>IF($R$2="FR",U43,AM43)</f>
        <v>Personeel</v>
      </c>
      <c r="D43" s="90"/>
      <c r="E43" s="90"/>
      <c r="F43" s="108">
        <f>Global!F43</f>
        <v>0</v>
      </c>
      <c r="G43" s="90"/>
      <c r="H43" s="90"/>
      <c r="I43" s="108">
        <f>Global!G43</f>
        <v>0</v>
      </c>
      <c r="J43" s="90"/>
      <c r="K43" s="90"/>
      <c r="L43" s="108">
        <f>Global!H43</f>
        <v>0</v>
      </c>
      <c r="M43" s="90"/>
      <c r="N43" s="90"/>
      <c r="O43" s="108">
        <f>Global!I43</f>
        <v>0</v>
      </c>
      <c r="P43" s="90"/>
      <c r="Q43" s="90"/>
      <c r="R43" s="197">
        <f>Global!J43</f>
        <v>0</v>
      </c>
      <c r="U43" t="s">
        <v>330</v>
      </c>
      <c r="AM43" t="s">
        <v>331</v>
      </c>
    </row>
    <row r="44" spans="2:39" x14ac:dyDescent="0.3">
      <c r="B44" s="75">
        <v>9</v>
      </c>
      <c r="C44" s="76" t="str">
        <f>Global!C44</f>
        <v>CSC X - Pays X 9</v>
      </c>
      <c r="D44" s="83">
        <f>SUM(D45+D46+D47)</f>
        <v>0</v>
      </c>
      <c r="E44" s="83">
        <f t="shared" ref="E44" si="91">SUM(E45+E46+E47)</f>
        <v>0</v>
      </c>
      <c r="F44" s="83">
        <f t="shared" ref="F44" si="92">SUM(F45+F46+F47)</f>
        <v>0</v>
      </c>
      <c r="G44" s="83">
        <f t="shared" ref="G44" si="93">SUM(G45+G46+G47)</f>
        <v>0</v>
      </c>
      <c r="H44" s="83">
        <f t="shared" ref="H44:I44" si="94">SUM(H45+H46+H47)</f>
        <v>0</v>
      </c>
      <c r="I44" s="83">
        <f t="shared" si="94"/>
        <v>0</v>
      </c>
      <c r="J44" s="83">
        <f t="shared" ref="J44" si="95">SUM(J45+J46+J47)</f>
        <v>0</v>
      </c>
      <c r="K44" s="83">
        <f t="shared" ref="K44:L44" si="96">SUM(K45+K46+K47)</f>
        <v>0</v>
      </c>
      <c r="L44" s="83">
        <f t="shared" si="96"/>
        <v>0</v>
      </c>
      <c r="M44" s="83">
        <f t="shared" ref="M44" si="97">SUM(M45+M46+M47)</f>
        <v>0</v>
      </c>
      <c r="N44" s="83">
        <f t="shared" ref="N44:O44" si="98">SUM(N45+N46+N47)</f>
        <v>0</v>
      </c>
      <c r="O44" s="83">
        <f t="shared" si="98"/>
        <v>0</v>
      </c>
      <c r="P44" s="83">
        <f t="shared" ref="P44" si="99">SUM(P45+P46+P47)</f>
        <v>0</v>
      </c>
      <c r="Q44" s="83">
        <f t="shared" ref="Q44:R44" si="100">SUM(Q45+Q46+Q47)</f>
        <v>0</v>
      </c>
      <c r="R44" s="196">
        <f t="shared" si="100"/>
        <v>0</v>
      </c>
    </row>
    <row r="45" spans="2:39" x14ac:dyDescent="0.3">
      <c r="B45" s="179"/>
      <c r="C45" s="180" t="str">
        <f>IF($R$2="FR",U45,AM45)</f>
        <v>Investering</v>
      </c>
      <c r="D45" s="90"/>
      <c r="E45" s="90"/>
      <c r="F45" s="108">
        <f>Global!F45</f>
        <v>0</v>
      </c>
      <c r="G45" s="90"/>
      <c r="H45" s="90"/>
      <c r="I45" s="108">
        <f>Global!G45</f>
        <v>0</v>
      </c>
      <c r="J45" s="90"/>
      <c r="K45" s="90"/>
      <c r="L45" s="108">
        <f>Global!H45</f>
        <v>0</v>
      </c>
      <c r="M45" s="90"/>
      <c r="N45" s="90"/>
      <c r="O45" s="108">
        <f>Global!I45</f>
        <v>0</v>
      </c>
      <c r="P45" s="90"/>
      <c r="Q45" s="90"/>
      <c r="R45" s="197">
        <f>Global!J45</f>
        <v>0</v>
      </c>
      <c r="U45" t="s">
        <v>326</v>
      </c>
      <c r="AM45" t="s">
        <v>327</v>
      </c>
    </row>
    <row r="46" spans="2:39" x14ac:dyDescent="0.3">
      <c r="B46" s="181"/>
      <c r="C46" s="180" t="str">
        <f>IF($R$2="FR",U46,AM46)</f>
        <v>Werking</v>
      </c>
      <c r="D46" s="90"/>
      <c r="E46" s="90"/>
      <c r="F46" s="108">
        <f>Global!F46</f>
        <v>0</v>
      </c>
      <c r="G46" s="90"/>
      <c r="H46" s="90"/>
      <c r="I46" s="108">
        <f>Global!G46</f>
        <v>0</v>
      </c>
      <c r="J46" s="90"/>
      <c r="K46" s="90"/>
      <c r="L46" s="108">
        <f>Global!H46</f>
        <v>0</v>
      </c>
      <c r="M46" s="90"/>
      <c r="N46" s="90"/>
      <c r="O46" s="108">
        <f>Global!I46</f>
        <v>0</v>
      </c>
      <c r="P46" s="90"/>
      <c r="Q46" s="90"/>
      <c r="R46" s="197">
        <f>Global!J46</f>
        <v>0</v>
      </c>
      <c r="U46" t="s">
        <v>328</v>
      </c>
      <c r="AM46" t="s">
        <v>329</v>
      </c>
    </row>
    <row r="47" spans="2:39" x14ac:dyDescent="0.3">
      <c r="B47" s="182"/>
      <c r="C47" s="180" t="str">
        <f>IF($R$2="FR",U47,AM47)</f>
        <v>Personeel</v>
      </c>
      <c r="D47" s="90"/>
      <c r="E47" s="90"/>
      <c r="F47" s="108">
        <f>Global!F47</f>
        <v>0</v>
      </c>
      <c r="G47" s="90"/>
      <c r="H47" s="90"/>
      <c r="I47" s="108">
        <f>Global!G47</f>
        <v>0</v>
      </c>
      <c r="J47" s="90"/>
      <c r="K47" s="90"/>
      <c r="L47" s="108">
        <f>Global!H47</f>
        <v>0</v>
      </c>
      <c r="M47" s="90"/>
      <c r="N47" s="90"/>
      <c r="O47" s="108">
        <f>Global!I47</f>
        <v>0</v>
      </c>
      <c r="P47" s="90"/>
      <c r="Q47" s="90"/>
      <c r="R47" s="197">
        <f>Global!J47</f>
        <v>0</v>
      </c>
      <c r="U47" t="s">
        <v>330</v>
      </c>
      <c r="AM47" t="s">
        <v>331</v>
      </c>
    </row>
    <row r="48" spans="2:39" x14ac:dyDescent="0.3">
      <c r="B48" s="75">
        <v>10</v>
      </c>
      <c r="C48" s="76" t="str">
        <f>Global!C48</f>
        <v>CSC X - Pays X 10</v>
      </c>
      <c r="D48" s="83">
        <f>SUM(D49+D50+D51)</f>
        <v>0</v>
      </c>
      <c r="E48" s="83">
        <f t="shared" ref="E48" si="101">SUM(E49+E50+E51)</f>
        <v>0</v>
      </c>
      <c r="F48" s="83">
        <f t="shared" ref="F48" si="102">SUM(F49+F50+F51)</f>
        <v>0</v>
      </c>
      <c r="G48" s="83">
        <f t="shared" ref="G48" si="103">SUM(G49+G50+G51)</f>
        <v>0</v>
      </c>
      <c r="H48" s="83">
        <f t="shared" ref="H48:I48" si="104">SUM(H49+H50+H51)</f>
        <v>0</v>
      </c>
      <c r="I48" s="83">
        <f t="shared" si="104"/>
        <v>0</v>
      </c>
      <c r="J48" s="83">
        <f t="shared" ref="J48" si="105">SUM(J49+J50+J51)</f>
        <v>0</v>
      </c>
      <c r="K48" s="83">
        <f t="shared" ref="K48:L48" si="106">SUM(K49+K50+K51)</f>
        <v>0</v>
      </c>
      <c r="L48" s="83">
        <f t="shared" si="106"/>
        <v>0</v>
      </c>
      <c r="M48" s="83">
        <f t="shared" ref="M48" si="107">SUM(M49+M50+M51)</f>
        <v>0</v>
      </c>
      <c r="N48" s="83">
        <f t="shared" ref="N48:O48" si="108">SUM(N49+N50+N51)</f>
        <v>0</v>
      </c>
      <c r="O48" s="83">
        <f t="shared" si="108"/>
        <v>0</v>
      </c>
      <c r="P48" s="83">
        <f t="shared" ref="P48" si="109">SUM(P49+P50+P51)</f>
        <v>0</v>
      </c>
      <c r="Q48" s="83">
        <f t="shared" ref="Q48:R48" si="110">SUM(Q49+Q50+Q51)</f>
        <v>0</v>
      </c>
      <c r="R48" s="196">
        <f t="shared" si="110"/>
        <v>0</v>
      </c>
    </row>
    <row r="49" spans="2:39" x14ac:dyDescent="0.3">
      <c r="B49" s="179"/>
      <c r="C49" s="180" t="str">
        <f>IF($R$2="FR",U49,AM49)</f>
        <v>Investering</v>
      </c>
      <c r="D49" s="90"/>
      <c r="E49" s="90"/>
      <c r="F49" s="108">
        <f>Global!F49</f>
        <v>0</v>
      </c>
      <c r="G49" s="90"/>
      <c r="H49" s="90"/>
      <c r="I49" s="108">
        <f>Global!G49</f>
        <v>0</v>
      </c>
      <c r="J49" s="90"/>
      <c r="K49" s="90"/>
      <c r="L49" s="108">
        <f>Global!H49</f>
        <v>0</v>
      </c>
      <c r="M49" s="90"/>
      <c r="N49" s="90"/>
      <c r="O49" s="108">
        <f>Global!I49</f>
        <v>0</v>
      </c>
      <c r="P49" s="90"/>
      <c r="Q49" s="90"/>
      <c r="R49" s="197">
        <f>Global!J49</f>
        <v>0</v>
      </c>
      <c r="U49" t="s">
        <v>326</v>
      </c>
      <c r="AM49" t="s">
        <v>327</v>
      </c>
    </row>
    <row r="50" spans="2:39" x14ac:dyDescent="0.3">
      <c r="B50" s="181"/>
      <c r="C50" s="180" t="str">
        <f>IF($R$2="FR",U50,AM50)</f>
        <v>Werking</v>
      </c>
      <c r="D50" s="90"/>
      <c r="E50" s="90"/>
      <c r="F50" s="108">
        <f>Global!F50</f>
        <v>0</v>
      </c>
      <c r="G50" s="90"/>
      <c r="H50" s="90"/>
      <c r="I50" s="108">
        <f>Global!G50</f>
        <v>0</v>
      </c>
      <c r="J50" s="90"/>
      <c r="K50" s="90"/>
      <c r="L50" s="108">
        <f>Global!H50</f>
        <v>0</v>
      </c>
      <c r="M50" s="90"/>
      <c r="N50" s="90"/>
      <c r="O50" s="108">
        <f>Global!I50</f>
        <v>0</v>
      </c>
      <c r="P50" s="90"/>
      <c r="Q50" s="90"/>
      <c r="R50" s="197">
        <f>Global!J50</f>
        <v>0</v>
      </c>
      <c r="U50" t="s">
        <v>328</v>
      </c>
      <c r="AM50" t="s">
        <v>329</v>
      </c>
    </row>
    <row r="51" spans="2:39" x14ac:dyDescent="0.3">
      <c r="B51" s="182"/>
      <c r="C51" s="180" t="str">
        <f>IF($R$2="FR",U51,AM51)</f>
        <v>Personeel</v>
      </c>
      <c r="D51" s="90"/>
      <c r="E51" s="90"/>
      <c r="F51" s="108">
        <f>Global!F51</f>
        <v>0</v>
      </c>
      <c r="G51" s="90"/>
      <c r="H51" s="90"/>
      <c r="I51" s="108">
        <f>Global!G51</f>
        <v>0</v>
      </c>
      <c r="J51" s="90"/>
      <c r="K51" s="90"/>
      <c r="L51" s="108">
        <f>Global!H51</f>
        <v>0</v>
      </c>
      <c r="M51" s="90"/>
      <c r="N51" s="90"/>
      <c r="O51" s="108">
        <f>Global!I51</f>
        <v>0</v>
      </c>
      <c r="P51" s="90"/>
      <c r="Q51" s="90"/>
      <c r="R51" s="197">
        <f>Global!J51</f>
        <v>0</v>
      </c>
      <c r="U51" t="s">
        <v>330</v>
      </c>
      <c r="AM51" t="s">
        <v>331</v>
      </c>
    </row>
    <row r="52" spans="2:39" x14ac:dyDescent="0.3">
      <c r="B52" s="75">
        <v>11</v>
      </c>
      <c r="C52" s="76" t="str">
        <f>Global!C52</f>
        <v>CSC X - Pays X 11</v>
      </c>
      <c r="D52" s="83">
        <f>SUM(D53+D54+D55)</f>
        <v>0</v>
      </c>
      <c r="E52" s="83">
        <f t="shared" ref="E52" si="111">SUM(E53+E54+E55)</f>
        <v>0</v>
      </c>
      <c r="F52" s="83">
        <f t="shared" ref="F52" si="112">SUM(F53+F54+F55)</f>
        <v>0</v>
      </c>
      <c r="G52" s="83">
        <f t="shared" ref="G52" si="113">SUM(G53+G54+G55)</f>
        <v>0</v>
      </c>
      <c r="H52" s="83">
        <f t="shared" ref="H52:I52" si="114">SUM(H53+H54+H55)</f>
        <v>0</v>
      </c>
      <c r="I52" s="83">
        <f t="shared" si="114"/>
        <v>0</v>
      </c>
      <c r="J52" s="83">
        <f t="shared" ref="J52" si="115">SUM(J53+J54+J55)</f>
        <v>0</v>
      </c>
      <c r="K52" s="83">
        <f t="shared" ref="K52:L52" si="116">SUM(K53+K54+K55)</f>
        <v>0</v>
      </c>
      <c r="L52" s="83">
        <f t="shared" si="116"/>
        <v>0</v>
      </c>
      <c r="M52" s="83">
        <f t="shared" ref="M52" si="117">SUM(M53+M54+M55)</f>
        <v>0</v>
      </c>
      <c r="N52" s="83">
        <f t="shared" ref="N52:O52" si="118">SUM(N53+N54+N55)</f>
        <v>0</v>
      </c>
      <c r="O52" s="83">
        <f t="shared" si="118"/>
        <v>0</v>
      </c>
      <c r="P52" s="83">
        <f t="shared" ref="P52" si="119">SUM(P53+P54+P55)</f>
        <v>0</v>
      </c>
      <c r="Q52" s="83">
        <f t="shared" ref="Q52:R52" si="120">SUM(Q53+Q54+Q55)</f>
        <v>0</v>
      </c>
      <c r="R52" s="196">
        <f t="shared" si="120"/>
        <v>0</v>
      </c>
    </row>
    <row r="53" spans="2:39" x14ac:dyDescent="0.3">
      <c r="B53" s="179"/>
      <c r="C53" s="180" t="str">
        <f>IF($R$2="FR",U53,AM53)</f>
        <v>Investering</v>
      </c>
      <c r="D53" s="90"/>
      <c r="E53" s="90"/>
      <c r="F53" s="108">
        <f>Global!F53</f>
        <v>0</v>
      </c>
      <c r="G53" s="90"/>
      <c r="H53" s="90"/>
      <c r="I53" s="108">
        <f>Global!G53</f>
        <v>0</v>
      </c>
      <c r="J53" s="90"/>
      <c r="K53" s="90"/>
      <c r="L53" s="108">
        <f>Global!H53</f>
        <v>0</v>
      </c>
      <c r="M53" s="90"/>
      <c r="N53" s="90"/>
      <c r="O53" s="108">
        <f>Global!I53</f>
        <v>0</v>
      </c>
      <c r="P53" s="90"/>
      <c r="Q53" s="90"/>
      <c r="R53" s="197">
        <f>Global!J53</f>
        <v>0</v>
      </c>
      <c r="U53" t="s">
        <v>326</v>
      </c>
      <c r="AM53" t="s">
        <v>327</v>
      </c>
    </row>
    <row r="54" spans="2:39" x14ac:dyDescent="0.3">
      <c r="B54" s="181"/>
      <c r="C54" s="180" t="str">
        <f>IF($R$2="FR",U54,AM54)</f>
        <v>Werking</v>
      </c>
      <c r="D54" s="90"/>
      <c r="E54" s="90"/>
      <c r="F54" s="108">
        <f>Global!F54</f>
        <v>0</v>
      </c>
      <c r="G54" s="90"/>
      <c r="H54" s="90"/>
      <c r="I54" s="108">
        <f>Global!G54</f>
        <v>0</v>
      </c>
      <c r="J54" s="90"/>
      <c r="K54" s="90"/>
      <c r="L54" s="108">
        <f>Global!H54</f>
        <v>0</v>
      </c>
      <c r="M54" s="90"/>
      <c r="N54" s="90"/>
      <c r="O54" s="108">
        <f>Global!I54</f>
        <v>0</v>
      </c>
      <c r="P54" s="90"/>
      <c r="Q54" s="90"/>
      <c r="R54" s="197">
        <f>Global!J54</f>
        <v>0</v>
      </c>
      <c r="U54" t="s">
        <v>328</v>
      </c>
      <c r="AM54" t="s">
        <v>329</v>
      </c>
    </row>
    <row r="55" spans="2:39" x14ac:dyDescent="0.3">
      <c r="B55" s="182"/>
      <c r="C55" s="180" t="str">
        <f>IF($R$2="FR",U55,AM55)</f>
        <v>Personeel</v>
      </c>
      <c r="D55" s="90"/>
      <c r="E55" s="90"/>
      <c r="F55" s="108">
        <f>Global!F55</f>
        <v>0</v>
      </c>
      <c r="G55" s="90"/>
      <c r="H55" s="90"/>
      <c r="I55" s="108">
        <f>Global!G55</f>
        <v>0</v>
      </c>
      <c r="J55" s="90"/>
      <c r="K55" s="90"/>
      <c r="L55" s="108">
        <f>Global!H55</f>
        <v>0</v>
      </c>
      <c r="M55" s="90"/>
      <c r="N55" s="90"/>
      <c r="O55" s="108">
        <f>Global!I55</f>
        <v>0</v>
      </c>
      <c r="P55" s="90"/>
      <c r="Q55" s="90"/>
      <c r="R55" s="197">
        <f>Global!J55</f>
        <v>0</v>
      </c>
      <c r="U55" t="s">
        <v>330</v>
      </c>
      <c r="AM55" t="s">
        <v>331</v>
      </c>
    </row>
    <row r="56" spans="2:39" x14ac:dyDescent="0.3">
      <c r="B56" s="75">
        <v>12</v>
      </c>
      <c r="C56" s="76" t="str">
        <f>Global!C56</f>
        <v>CSC X - Pays X 12</v>
      </c>
      <c r="D56" s="83">
        <f>SUM(D57+D58+D59)</f>
        <v>0</v>
      </c>
      <c r="E56" s="83">
        <f t="shared" ref="E56" si="121">SUM(E57+E58+E59)</f>
        <v>0</v>
      </c>
      <c r="F56" s="83">
        <f t="shared" ref="F56" si="122">SUM(F57+F58+F59)</f>
        <v>0</v>
      </c>
      <c r="G56" s="83">
        <f t="shared" ref="G56" si="123">SUM(G57+G58+G59)</f>
        <v>0</v>
      </c>
      <c r="H56" s="83">
        <f t="shared" ref="H56:I56" si="124">SUM(H57+H58+H59)</f>
        <v>0</v>
      </c>
      <c r="I56" s="83">
        <f t="shared" si="124"/>
        <v>0</v>
      </c>
      <c r="J56" s="83">
        <f t="shared" ref="J56" si="125">SUM(J57+J58+J59)</f>
        <v>0</v>
      </c>
      <c r="K56" s="83">
        <f t="shared" ref="K56:L56" si="126">SUM(K57+K58+K59)</f>
        <v>0</v>
      </c>
      <c r="L56" s="83">
        <f t="shared" si="126"/>
        <v>0</v>
      </c>
      <c r="M56" s="83">
        <f t="shared" ref="M56" si="127">SUM(M57+M58+M59)</f>
        <v>0</v>
      </c>
      <c r="N56" s="83">
        <f t="shared" ref="N56:O56" si="128">SUM(N57+N58+N59)</f>
        <v>0</v>
      </c>
      <c r="O56" s="83">
        <f t="shared" si="128"/>
        <v>0</v>
      </c>
      <c r="P56" s="83">
        <f t="shared" ref="P56" si="129">SUM(P57+P58+P59)</f>
        <v>0</v>
      </c>
      <c r="Q56" s="83">
        <f t="shared" ref="Q56:R56" si="130">SUM(Q57+Q58+Q59)</f>
        <v>0</v>
      </c>
      <c r="R56" s="196">
        <f t="shared" si="130"/>
        <v>0</v>
      </c>
    </row>
    <row r="57" spans="2:39" x14ac:dyDescent="0.3">
      <c r="B57" s="179"/>
      <c r="C57" s="180" t="str">
        <f>IF($R$2="FR",U57,AM57)</f>
        <v>Investering</v>
      </c>
      <c r="D57" s="90"/>
      <c r="E57" s="90"/>
      <c r="F57" s="108">
        <f>Global!F57</f>
        <v>0</v>
      </c>
      <c r="G57" s="90"/>
      <c r="H57" s="90"/>
      <c r="I57" s="108">
        <f>Global!G57</f>
        <v>0</v>
      </c>
      <c r="J57" s="90"/>
      <c r="K57" s="90"/>
      <c r="L57" s="108">
        <f>Global!H57</f>
        <v>0</v>
      </c>
      <c r="M57" s="90"/>
      <c r="N57" s="90"/>
      <c r="O57" s="108">
        <f>Global!I57</f>
        <v>0</v>
      </c>
      <c r="P57" s="90"/>
      <c r="Q57" s="90"/>
      <c r="R57" s="197">
        <f>Global!J57</f>
        <v>0</v>
      </c>
      <c r="U57" t="s">
        <v>326</v>
      </c>
      <c r="AM57" t="s">
        <v>327</v>
      </c>
    </row>
    <row r="58" spans="2:39" x14ac:dyDescent="0.3">
      <c r="B58" s="181"/>
      <c r="C58" s="180" t="str">
        <f>IF($R$2="FR",U58,AM58)</f>
        <v>Werking</v>
      </c>
      <c r="D58" s="90"/>
      <c r="E58" s="90"/>
      <c r="F58" s="108">
        <f>Global!F58</f>
        <v>0</v>
      </c>
      <c r="G58" s="90"/>
      <c r="H58" s="90"/>
      <c r="I58" s="108">
        <f>Global!G58</f>
        <v>0</v>
      </c>
      <c r="J58" s="90"/>
      <c r="K58" s="90"/>
      <c r="L58" s="108">
        <f>Global!H58</f>
        <v>0</v>
      </c>
      <c r="M58" s="90"/>
      <c r="N58" s="90"/>
      <c r="O58" s="108">
        <f>Global!I58</f>
        <v>0</v>
      </c>
      <c r="P58" s="90"/>
      <c r="Q58" s="90"/>
      <c r="R58" s="197">
        <f>Global!J58</f>
        <v>0</v>
      </c>
      <c r="U58" t="s">
        <v>328</v>
      </c>
      <c r="AM58" t="s">
        <v>329</v>
      </c>
    </row>
    <row r="59" spans="2:39" x14ac:dyDescent="0.3">
      <c r="B59" s="182"/>
      <c r="C59" s="180" t="str">
        <f>IF($R$2="FR",U59,AM59)</f>
        <v>Personeel</v>
      </c>
      <c r="D59" s="90"/>
      <c r="E59" s="90"/>
      <c r="F59" s="108">
        <f>Global!F59</f>
        <v>0</v>
      </c>
      <c r="G59" s="90"/>
      <c r="H59" s="90"/>
      <c r="I59" s="108">
        <f>Global!G59</f>
        <v>0</v>
      </c>
      <c r="J59" s="90"/>
      <c r="K59" s="90"/>
      <c r="L59" s="108">
        <f>Global!H59</f>
        <v>0</v>
      </c>
      <c r="M59" s="90"/>
      <c r="N59" s="90"/>
      <c r="O59" s="108">
        <f>Global!I59</f>
        <v>0</v>
      </c>
      <c r="P59" s="90"/>
      <c r="Q59" s="90"/>
      <c r="R59" s="197">
        <f>Global!J59</f>
        <v>0</v>
      </c>
      <c r="U59" t="s">
        <v>330</v>
      </c>
      <c r="AM59" t="s">
        <v>331</v>
      </c>
    </row>
    <row r="60" spans="2:39" x14ac:dyDescent="0.3">
      <c r="B60" s="75">
        <v>13</v>
      </c>
      <c r="C60" s="76" t="str">
        <f>Global!C60</f>
        <v>CSC X - Pays X 13</v>
      </c>
      <c r="D60" s="83">
        <f>SUM(D61+D62+D63)</f>
        <v>0</v>
      </c>
      <c r="E60" s="83">
        <f t="shared" ref="E60" si="131">SUM(E61+E62+E63)</f>
        <v>0</v>
      </c>
      <c r="F60" s="83">
        <f t="shared" ref="F60" si="132">SUM(F61+F62+F63)</f>
        <v>0</v>
      </c>
      <c r="G60" s="83">
        <f t="shared" ref="G60" si="133">SUM(G61+G62+G63)</f>
        <v>0</v>
      </c>
      <c r="H60" s="83">
        <f t="shared" ref="H60:I60" si="134">SUM(H61+H62+H63)</f>
        <v>0</v>
      </c>
      <c r="I60" s="83">
        <f t="shared" si="134"/>
        <v>0</v>
      </c>
      <c r="J60" s="83">
        <f t="shared" ref="J60" si="135">SUM(J61+J62+J63)</f>
        <v>0</v>
      </c>
      <c r="K60" s="83">
        <f t="shared" ref="K60:L60" si="136">SUM(K61+K62+K63)</f>
        <v>0</v>
      </c>
      <c r="L60" s="83">
        <f t="shared" si="136"/>
        <v>0</v>
      </c>
      <c r="M60" s="83">
        <f t="shared" ref="M60" si="137">SUM(M61+M62+M63)</f>
        <v>0</v>
      </c>
      <c r="N60" s="83">
        <f t="shared" ref="N60:O60" si="138">SUM(N61+N62+N63)</f>
        <v>0</v>
      </c>
      <c r="O60" s="83">
        <f t="shared" si="138"/>
        <v>0</v>
      </c>
      <c r="P60" s="83">
        <f t="shared" ref="P60" si="139">SUM(P61+P62+P63)</f>
        <v>0</v>
      </c>
      <c r="Q60" s="83">
        <f t="shared" ref="Q60:R60" si="140">SUM(Q61+Q62+Q63)</f>
        <v>0</v>
      </c>
      <c r="R60" s="196">
        <f t="shared" si="140"/>
        <v>0</v>
      </c>
    </row>
    <row r="61" spans="2:39" x14ac:dyDescent="0.3">
      <c r="B61" s="179"/>
      <c r="C61" s="180" t="str">
        <f>IF($R$2="FR",U61,AM61)</f>
        <v>Investering</v>
      </c>
      <c r="D61" s="90"/>
      <c r="E61" s="90"/>
      <c r="F61" s="108">
        <f>Global!F61</f>
        <v>0</v>
      </c>
      <c r="G61" s="90"/>
      <c r="H61" s="90"/>
      <c r="I61" s="108">
        <f>Global!G61</f>
        <v>0</v>
      </c>
      <c r="J61" s="90"/>
      <c r="K61" s="90"/>
      <c r="L61" s="108">
        <f>Global!H61</f>
        <v>0</v>
      </c>
      <c r="M61" s="90"/>
      <c r="N61" s="90"/>
      <c r="O61" s="108">
        <f>Global!I61</f>
        <v>0</v>
      </c>
      <c r="P61" s="90"/>
      <c r="Q61" s="90"/>
      <c r="R61" s="197">
        <f>Global!J61</f>
        <v>0</v>
      </c>
      <c r="U61" t="s">
        <v>326</v>
      </c>
      <c r="AM61" t="s">
        <v>327</v>
      </c>
    </row>
    <row r="62" spans="2:39" x14ac:dyDescent="0.3">
      <c r="B62" s="181"/>
      <c r="C62" s="180" t="str">
        <f>IF($R$2="FR",U62,AM62)</f>
        <v>Werking</v>
      </c>
      <c r="D62" s="90"/>
      <c r="E62" s="90"/>
      <c r="F62" s="108">
        <f>Global!F62</f>
        <v>0</v>
      </c>
      <c r="G62" s="90"/>
      <c r="H62" s="90"/>
      <c r="I62" s="108">
        <f>Global!G62</f>
        <v>0</v>
      </c>
      <c r="J62" s="90"/>
      <c r="K62" s="90"/>
      <c r="L62" s="108">
        <f>Global!H62</f>
        <v>0</v>
      </c>
      <c r="M62" s="90"/>
      <c r="N62" s="90"/>
      <c r="O62" s="108">
        <f>Global!I62</f>
        <v>0</v>
      </c>
      <c r="P62" s="90"/>
      <c r="Q62" s="90"/>
      <c r="R62" s="197">
        <f>Global!J62</f>
        <v>0</v>
      </c>
      <c r="U62" t="s">
        <v>328</v>
      </c>
      <c r="AM62" t="s">
        <v>329</v>
      </c>
    </row>
    <row r="63" spans="2:39" x14ac:dyDescent="0.3">
      <c r="B63" s="182"/>
      <c r="C63" s="180" t="str">
        <f>IF($R$2="FR",U63,AM63)</f>
        <v>Personeel</v>
      </c>
      <c r="D63" s="90"/>
      <c r="E63" s="90"/>
      <c r="F63" s="108">
        <f>Global!F63</f>
        <v>0</v>
      </c>
      <c r="G63" s="90"/>
      <c r="H63" s="90"/>
      <c r="I63" s="108">
        <f>Global!G63</f>
        <v>0</v>
      </c>
      <c r="J63" s="90"/>
      <c r="K63" s="90"/>
      <c r="L63" s="108">
        <f>Global!H63</f>
        <v>0</v>
      </c>
      <c r="M63" s="90"/>
      <c r="N63" s="90"/>
      <c r="O63" s="108">
        <f>Global!I63</f>
        <v>0</v>
      </c>
      <c r="P63" s="90"/>
      <c r="Q63" s="90"/>
      <c r="R63" s="197">
        <f>Global!J63</f>
        <v>0</v>
      </c>
      <c r="U63" t="s">
        <v>330</v>
      </c>
      <c r="AM63" t="s">
        <v>331</v>
      </c>
    </row>
    <row r="64" spans="2:39" x14ac:dyDescent="0.3">
      <c r="B64" s="75">
        <v>14</v>
      </c>
      <c r="C64" s="76" t="str">
        <f>Global!C64</f>
        <v>CSC X - Pays X 14</v>
      </c>
      <c r="D64" s="83">
        <f>SUM(D65+D66+D67)</f>
        <v>0</v>
      </c>
      <c r="E64" s="83">
        <f t="shared" ref="E64" si="141">SUM(E65+E66+E67)</f>
        <v>0</v>
      </c>
      <c r="F64" s="83">
        <f t="shared" ref="F64" si="142">SUM(F65+F66+F67)</f>
        <v>0</v>
      </c>
      <c r="G64" s="83">
        <f t="shared" ref="G64" si="143">SUM(G65+G66+G67)</f>
        <v>0</v>
      </c>
      <c r="H64" s="83">
        <f t="shared" ref="H64:I64" si="144">SUM(H65+H66+H67)</f>
        <v>0</v>
      </c>
      <c r="I64" s="83">
        <f t="shared" si="144"/>
        <v>0</v>
      </c>
      <c r="J64" s="83">
        <f t="shared" ref="J64" si="145">SUM(J65+J66+J67)</f>
        <v>0</v>
      </c>
      <c r="K64" s="83">
        <f t="shared" ref="K64:L64" si="146">SUM(K65+K66+K67)</f>
        <v>0</v>
      </c>
      <c r="L64" s="83">
        <f t="shared" si="146"/>
        <v>0</v>
      </c>
      <c r="M64" s="83">
        <f t="shared" ref="M64" si="147">SUM(M65+M66+M67)</f>
        <v>0</v>
      </c>
      <c r="N64" s="83">
        <f t="shared" ref="N64:O64" si="148">SUM(N65+N66+N67)</f>
        <v>0</v>
      </c>
      <c r="O64" s="83">
        <f t="shared" si="148"/>
        <v>0</v>
      </c>
      <c r="P64" s="83">
        <f t="shared" ref="P64" si="149">SUM(P65+P66+P67)</f>
        <v>0</v>
      </c>
      <c r="Q64" s="83">
        <f t="shared" ref="Q64:R64" si="150">SUM(Q65+Q66+Q67)</f>
        <v>0</v>
      </c>
      <c r="R64" s="196">
        <f t="shared" si="150"/>
        <v>0</v>
      </c>
    </row>
    <row r="65" spans="2:39" x14ac:dyDescent="0.3">
      <c r="B65" s="179"/>
      <c r="C65" s="180" t="str">
        <f>IF($R$2="FR",U65,AM65)</f>
        <v>Investering</v>
      </c>
      <c r="D65" s="90"/>
      <c r="E65" s="90"/>
      <c r="F65" s="108">
        <f>Global!F65</f>
        <v>0</v>
      </c>
      <c r="G65" s="90"/>
      <c r="H65" s="90"/>
      <c r="I65" s="108">
        <f>Global!G65</f>
        <v>0</v>
      </c>
      <c r="J65" s="90"/>
      <c r="K65" s="90"/>
      <c r="L65" s="108">
        <f>Global!H65</f>
        <v>0</v>
      </c>
      <c r="M65" s="90"/>
      <c r="N65" s="90"/>
      <c r="O65" s="108">
        <f>Global!I65</f>
        <v>0</v>
      </c>
      <c r="P65" s="90"/>
      <c r="Q65" s="90"/>
      <c r="R65" s="197">
        <f>Global!J65</f>
        <v>0</v>
      </c>
      <c r="U65" t="s">
        <v>326</v>
      </c>
      <c r="AM65" t="s">
        <v>327</v>
      </c>
    </row>
    <row r="66" spans="2:39" x14ac:dyDescent="0.3">
      <c r="B66" s="181"/>
      <c r="C66" s="180" t="str">
        <f>IF($R$2="FR",U66,AM66)</f>
        <v>Werking</v>
      </c>
      <c r="D66" s="90"/>
      <c r="E66" s="90"/>
      <c r="F66" s="108">
        <f>Global!F66</f>
        <v>0</v>
      </c>
      <c r="G66" s="90"/>
      <c r="H66" s="90"/>
      <c r="I66" s="108">
        <f>Global!G66</f>
        <v>0</v>
      </c>
      <c r="J66" s="90"/>
      <c r="K66" s="90"/>
      <c r="L66" s="108">
        <f>Global!H66</f>
        <v>0</v>
      </c>
      <c r="M66" s="90"/>
      <c r="N66" s="90"/>
      <c r="O66" s="108">
        <f>Global!I66</f>
        <v>0</v>
      </c>
      <c r="P66" s="90"/>
      <c r="Q66" s="90"/>
      <c r="R66" s="197">
        <f>Global!J66</f>
        <v>0</v>
      </c>
      <c r="U66" t="s">
        <v>328</v>
      </c>
      <c r="AM66" t="s">
        <v>329</v>
      </c>
    </row>
    <row r="67" spans="2:39" x14ac:dyDescent="0.3">
      <c r="B67" s="182"/>
      <c r="C67" s="180" t="str">
        <f>IF($R$2="FR",U67,AM67)</f>
        <v>Personeel</v>
      </c>
      <c r="D67" s="90"/>
      <c r="E67" s="90"/>
      <c r="F67" s="108">
        <f>Global!F67</f>
        <v>0</v>
      </c>
      <c r="G67" s="90"/>
      <c r="H67" s="90"/>
      <c r="I67" s="108">
        <f>Global!G67</f>
        <v>0</v>
      </c>
      <c r="J67" s="90"/>
      <c r="K67" s="90"/>
      <c r="L67" s="108">
        <f>Global!H67</f>
        <v>0</v>
      </c>
      <c r="M67" s="90"/>
      <c r="N67" s="90"/>
      <c r="O67" s="108">
        <f>Global!I67</f>
        <v>0</v>
      </c>
      <c r="P67" s="90"/>
      <c r="Q67" s="90"/>
      <c r="R67" s="197">
        <f>Global!J67</f>
        <v>0</v>
      </c>
      <c r="U67" t="s">
        <v>330</v>
      </c>
      <c r="AM67" t="s">
        <v>331</v>
      </c>
    </row>
    <row r="68" spans="2:39" x14ac:dyDescent="0.3">
      <c r="B68" s="75">
        <v>15</v>
      </c>
      <c r="C68" s="76" t="str">
        <f>Global!C68</f>
        <v>CSC X - Pays X 15</v>
      </c>
      <c r="D68" s="83">
        <f>SUM(D69+D70+D71)</f>
        <v>0</v>
      </c>
      <c r="E68" s="83">
        <f t="shared" ref="E68" si="151">SUM(E69+E70+E71)</f>
        <v>0</v>
      </c>
      <c r="F68" s="83">
        <f t="shared" ref="F68" si="152">SUM(F69+F70+F71)</f>
        <v>0</v>
      </c>
      <c r="G68" s="83">
        <f t="shared" ref="G68" si="153">SUM(G69+G70+G71)</f>
        <v>0</v>
      </c>
      <c r="H68" s="83">
        <f t="shared" ref="H68:I68" si="154">SUM(H69+H70+H71)</f>
        <v>0</v>
      </c>
      <c r="I68" s="83">
        <f t="shared" si="154"/>
        <v>0</v>
      </c>
      <c r="J68" s="83">
        <f t="shared" ref="J68" si="155">SUM(J69+J70+J71)</f>
        <v>0</v>
      </c>
      <c r="K68" s="83">
        <f t="shared" ref="K68:L68" si="156">SUM(K69+K70+K71)</f>
        <v>0</v>
      </c>
      <c r="L68" s="83">
        <f t="shared" si="156"/>
        <v>0</v>
      </c>
      <c r="M68" s="83">
        <f t="shared" ref="M68" si="157">SUM(M69+M70+M71)</f>
        <v>0</v>
      </c>
      <c r="N68" s="83">
        <f t="shared" ref="N68:O68" si="158">SUM(N69+N70+N71)</f>
        <v>0</v>
      </c>
      <c r="O68" s="83">
        <f t="shared" si="158"/>
        <v>0</v>
      </c>
      <c r="P68" s="83">
        <f t="shared" ref="P68" si="159">SUM(P69+P70+P71)</f>
        <v>0</v>
      </c>
      <c r="Q68" s="83">
        <f t="shared" ref="Q68:R68" si="160">SUM(Q69+Q70+Q71)</f>
        <v>0</v>
      </c>
      <c r="R68" s="196">
        <f t="shared" si="160"/>
        <v>0</v>
      </c>
    </row>
    <row r="69" spans="2:39" x14ac:dyDescent="0.3">
      <c r="B69" s="179"/>
      <c r="C69" s="180" t="str">
        <f>IF($R$2="FR",U69,AM69)</f>
        <v>Investering</v>
      </c>
      <c r="D69" s="90"/>
      <c r="E69" s="90"/>
      <c r="F69" s="108">
        <f>Global!F69</f>
        <v>0</v>
      </c>
      <c r="G69" s="90"/>
      <c r="H69" s="90"/>
      <c r="I69" s="108">
        <f>Global!G69</f>
        <v>0</v>
      </c>
      <c r="J69" s="90"/>
      <c r="K69" s="90"/>
      <c r="L69" s="108">
        <f>Global!H69</f>
        <v>0</v>
      </c>
      <c r="M69" s="90"/>
      <c r="N69" s="90"/>
      <c r="O69" s="108">
        <f>Global!I69</f>
        <v>0</v>
      </c>
      <c r="P69" s="90"/>
      <c r="Q69" s="90"/>
      <c r="R69" s="197">
        <f>Global!J69</f>
        <v>0</v>
      </c>
      <c r="U69" t="s">
        <v>326</v>
      </c>
      <c r="AM69" t="s">
        <v>327</v>
      </c>
    </row>
    <row r="70" spans="2:39" x14ac:dyDescent="0.3">
      <c r="B70" s="181"/>
      <c r="C70" s="180" t="str">
        <f>IF($R$2="FR",U70,AM70)</f>
        <v>Werking</v>
      </c>
      <c r="D70" s="90"/>
      <c r="E70" s="90"/>
      <c r="F70" s="108">
        <f>Global!F70</f>
        <v>0</v>
      </c>
      <c r="G70" s="90"/>
      <c r="H70" s="90"/>
      <c r="I70" s="108">
        <f>Global!G70</f>
        <v>0</v>
      </c>
      <c r="J70" s="90"/>
      <c r="K70" s="90"/>
      <c r="L70" s="108">
        <f>Global!H70</f>
        <v>0</v>
      </c>
      <c r="M70" s="90"/>
      <c r="N70" s="90"/>
      <c r="O70" s="108">
        <f>Global!I70</f>
        <v>0</v>
      </c>
      <c r="P70" s="90"/>
      <c r="Q70" s="90"/>
      <c r="R70" s="197">
        <f>Global!J70</f>
        <v>0</v>
      </c>
      <c r="U70" t="s">
        <v>328</v>
      </c>
      <c r="AM70" t="s">
        <v>329</v>
      </c>
    </row>
    <row r="71" spans="2:39" x14ac:dyDescent="0.3">
      <c r="B71" s="182"/>
      <c r="C71" s="180" t="str">
        <f>IF($R$2="FR",U71,AM71)</f>
        <v>Personeel</v>
      </c>
      <c r="D71" s="90"/>
      <c r="E71" s="90"/>
      <c r="F71" s="108">
        <f>Global!F71</f>
        <v>0</v>
      </c>
      <c r="G71" s="90"/>
      <c r="H71" s="90"/>
      <c r="I71" s="108">
        <f>Global!G71</f>
        <v>0</v>
      </c>
      <c r="J71" s="90"/>
      <c r="K71" s="90"/>
      <c r="L71" s="108">
        <f>Global!H71</f>
        <v>0</v>
      </c>
      <c r="M71" s="90"/>
      <c r="N71" s="90"/>
      <c r="O71" s="108">
        <f>Global!I71</f>
        <v>0</v>
      </c>
      <c r="P71" s="90"/>
      <c r="Q71" s="90"/>
      <c r="R71" s="197">
        <f>Global!J71</f>
        <v>0</v>
      </c>
      <c r="U71" t="s">
        <v>330</v>
      </c>
      <c r="AM71" t="s">
        <v>331</v>
      </c>
    </row>
    <row r="72" spans="2:39" x14ac:dyDescent="0.3">
      <c r="B72" s="75">
        <v>16</v>
      </c>
      <c r="C72" s="76" t="str">
        <f>Global!C72</f>
        <v>CSC X - Pays X 16</v>
      </c>
      <c r="D72" s="83">
        <f>SUM(D73+D74+D75)</f>
        <v>0</v>
      </c>
      <c r="E72" s="83">
        <f t="shared" ref="E72" si="161">SUM(E73+E74+E75)</f>
        <v>0</v>
      </c>
      <c r="F72" s="83">
        <f t="shared" ref="F72" si="162">SUM(F73+F74+F75)</f>
        <v>0</v>
      </c>
      <c r="G72" s="83">
        <f t="shared" ref="G72" si="163">SUM(G73+G74+G75)</f>
        <v>0</v>
      </c>
      <c r="H72" s="83">
        <f t="shared" ref="H72:I72" si="164">SUM(H73+H74+H75)</f>
        <v>0</v>
      </c>
      <c r="I72" s="83">
        <f t="shared" si="164"/>
        <v>0</v>
      </c>
      <c r="J72" s="83">
        <f t="shared" ref="J72" si="165">SUM(J73+J74+J75)</f>
        <v>0</v>
      </c>
      <c r="K72" s="83">
        <f t="shared" ref="K72:L72" si="166">SUM(K73+K74+K75)</f>
        <v>0</v>
      </c>
      <c r="L72" s="83">
        <f t="shared" si="166"/>
        <v>0</v>
      </c>
      <c r="M72" s="83">
        <f t="shared" ref="M72" si="167">SUM(M73+M74+M75)</f>
        <v>0</v>
      </c>
      <c r="N72" s="83">
        <f t="shared" ref="N72:O72" si="168">SUM(N73+N74+N75)</f>
        <v>0</v>
      </c>
      <c r="O72" s="83">
        <f t="shared" si="168"/>
        <v>0</v>
      </c>
      <c r="P72" s="83">
        <f t="shared" ref="P72" si="169">SUM(P73+P74+P75)</f>
        <v>0</v>
      </c>
      <c r="Q72" s="83">
        <f t="shared" ref="Q72:R72" si="170">SUM(Q73+Q74+Q75)</f>
        <v>0</v>
      </c>
      <c r="R72" s="196">
        <f t="shared" si="170"/>
        <v>0</v>
      </c>
    </row>
    <row r="73" spans="2:39" x14ac:dyDescent="0.3">
      <c r="B73" s="179"/>
      <c r="C73" s="180" t="str">
        <f>IF($R$2="FR",U73,AM73)</f>
        <v>Investering</v>
      </c>
      <c r="D73" s="90"/>
      <c r="E73" s="90"/>
      <c r="F73" s="108">
        <f>Global!F73</f>
        <v>0</v>
      </c>
      <c r="G73" s="90"/>
      <c r="H73" s="90"/>
      <c r="I73" s="108">
        <f>Global!G73</f>
        <v>0</v>
      </c>
      <c r="J73" s="90"/>
      <c r="K73" s="90"/>
      <c r="L73" s="108">
        <f>Global!H73</f>
        <v>0</v>
      </c>
      <c r="M73" s="90"/>
      <c r="N73" s="90"/>
      <c r="O73" s="108">
        <f>Global!I73</f>
        <v>0</v>
      </c>
      <c r="P73" s="90"/>
      <c r="Q73" s="90"/>
      <c r="R73" s="197">
        <f>Global!J73</f>
        <v>0</v>
      </c>
      <c r="U73" t="s">
        <v>326</v>
      </c>
      <c r="AM73" t="s">
        <v>327</v>
      </c>
    </row>
    <row r="74" spans="2:39" x14ac:dyDescent="0.3">
      <c r="B74" s="181"/>
      <c r="C74" s="180" t="str">
        <f>IF($R$2="FR",U74,AM74)</f>
        <v>Werking</v>
      </c>
      <c r="D74" s="90"/>
      <c r="E74" s="90"/>
      <c r="F74" s="108">
        <f>Global!F74</f>
        <v>0</v>
      </c>
      <c r="G74" s="90"/>
      <c r="H74" s="90"/>
      <c r="I74" s="108">
        <f>Global!G74</f>
        <v>0</v>
      </c>
      <c r="J74" s="90"/>
      <c r="K74" s="90"/>
      <c r="L74" s="108">
        <f>Global!H74</f>
        <v>0</v>
      </c>
      <c r="M74" s="90"/>
      <c r="N74" s="90"/>
      <c r="O74" s="108">
        <f>Global!I74</f>
        <v>0</v>
      </c>
      <c r="P74" s="90"/>
      <c r="Q74" s="90"/>
      <c r="R74" s="197">
        <f>Global!J74</f>
        <v>0</v>
      </c>
      <c r="U74" t="s">
        <v>328</v>
      </c>
      <c r="AM74" t="s">
        <v>329</v>
      </c>
    </row>
    <row r="75" spans="2:39" x14ac:dyDescent="0.3">
      <c r="B75" s="182"/>
      <c r="C75" s="180" t="str">
        <f>IF($R$2="FR",U75,AM75)</f>
        <v>Personeel</v>
      </c>
      <c r="D75" s="90"/>
      <c r="E75" s="90"/>
      <c r="F75" s="108">
        <f>Global!F75</f>
        <v>0</v>
      </c>
      <c r="G75" s="90"/>
      <c r="H75" s="90"/>
      <c r="I75" s="108">
        <f>Global!G75</f>
        <v>0</v>
      </c>
      <c r="J75" s="90"/>
      <c r="K75" s="90"/>
      <c r="L75" s="108">
        <f>Global!H75</f>
        <v>0</v>
      </c>
      <c r="M75" s="90"/>
      <c r="N75" s="90"/>
      <c r="O75" s="108">
        <f>Global!I75</f>
        <v>0</v>
      </c>
      <c r="P75" s="90"/>
      <c r="Q75" s="90"/>
      <c r="R75" s="197">
        <f>Global!J75</f>
        <v>0</v>
      </c>
      <c r="U75" t="s">
        <v>330</v>
      </c>
      <c r="AM75" t="s">
        <v>331</v>
      </c>
    </row>
    <row r="76" spans="2:39" x14ac:dyDescent="0.3">
      <c r="B76" s="75">
        <v>17</v>
      </c>
      <c r="C76" s="76" t="str">
        <f>Global!C76</f>
        <v>CSC X - Pays X 17</v>
      </c>
      <c r="D76" s="83">
        <f>SUM(D77+D78+D79)</f>
        <v>0</v>
      </c>
      <c r="E76" s="83">
        <f t="shared" ref="E76" si="171">SUM(E77+E78+E79)</f>
        <v>0</v>
      </c>
      <c r="F76" s="83">
        <f t="shared" ref="F76" si="172">SUM(F77+F78+F79)</f>
        <v>0</v>
      </c>
      <c r="G76" s="83">
        <f t="shared" ref="G76" si="173">SUM(G77+G78+G79)</f>
        <v>0</v>
      </c>
      <c r="H76" s="83">
        <f t="shared" ref="H76:I76" si="174">SUM(H77+H78+H79)</f>
        <v>0</v>
      </c>
      <c r="I76" s="83">
        <f t="shared" si="174"/>
        <v>0</v>
      </c>
      <c r="J76" s="83">
        <f t="shared" ref="J76" si="175">SUM(J77+J78+J79)</f>
        <v>0</v>
      </c>
      <c r="K76" s="83">
        <f t="shared" ref="K76:L76" si="176">SUM(K77+K78+K79)</f>
        <v>0</v>
      </c>
      <c r="L76" s="83">
        <f t="shared" si="176"/>
        <v>0</v>
      </c>
      <c r="M76" s="83">
        <f t="shared" ref="M76" si="177">SUM(M77+M78+M79)</f>
        <v>0</v>
      </c>
      <c r="N76" s="83">
        <f t="shared" ref="N76:O76" si="178">SUM(N77+N78+N79)</f>
        <v>0</v>
      </c>
      <c r="O76" s="83">
        <f t="shared" si="178"/>
        <v>0</v>
      </c>
      <c r="P76" s="83">
        <f t="shared" ref="P76" si="179">SUM(P77+P78+P79)</f>
        <v>0</v>
      </c>
      <c r="Q76" s="83">
        <f t="shared" ref="Q76:R76" si="180">SUM(Q77+Q78+Q79)</f>
        <v>0</v>
      </c>
      <c r="R76" s="196">
        <f t="shared" si="180"/>
        <v>0</v>
      </c>
    </row>
    <row r="77" spans="2:39" x14ac:dyDescent="0.3">
      <c r="B77" s="179"/>
      <c r="C77" s="180" t="str">
        <f>IF($R$2="FR",U77,AM77)</f>
        <v>Investering</v>
      </c>
      <c r="D77" s="90"/>
      <c r="E77" s="90"/>
      <c r="F77" s="108">
        <f>Global!F77</f>
        <v>0</v>
      </c>
      <c r="G77" s="90"/>
      <c r="H77" s="90"/>
      <c r="I77" s="108">
        <f>Global!G77</f>
        <v>0</v>
      </c>
      <c r="J77" s="90"/>
      <c r="K77" s="90"/>
      <c r="L77" s="108">
        <f>Global!H77</f>
        <v>0</v>
      </c>
      <c r="M77" s="90"/>
      <c r="N77" s="90"/>
      <c r="O77" s="108">
        <f>Global!I77</f>
        <v>0</v>
      </c>
      <c r="P77" s="90"/>
      <c r="Q77" s="90"/>
      <c r="R77" s="197">
        <f>Global!J77</f>
        <v>0</v>
      </c>
      <c r="U77" t="s">
        <v>326</v>
      </c>
      <c r="AM77" t="s">
        <v>327</v>
      </c>
    </row>
    <row r="78" spans="2:39" x14ac:dyDescent="0.3">
      <c r="B78" s="181"/>
      <c r="C78" s="180" t="str">
        <f>IF($R$2="FR",U78,AM78)</f>
        <v>Werking</v>
      </c>
      <c r="D78" s="90"/>
      <c r="E78" s="90"/>
      <c r="F78" s="108">
        <f>Global!F78</f>
        <v>0</v>
      </c>
      <c r="G78" s="90"/>
      <c r="H78" s="90"/>
      <c r="I78" s="108">
        <f>Global!G78</f>
        <v>0</v>
      </c>
      <c r="J78" s="90"/>
      <c r="K78" s="90"/>
      <c r="L78" s="108">
        <f>Global!H78</f>
        <v>0</v>
      </c>
      <c r="M78" s="90"/>
      <c r="N78" s="90"/>
      <c r="O78" s="108">
        <f>Global!I78</f>
        <v>0</v>
      </c>
      <c r="P78" s="90"/>
      <c r="Q78" s="90"/>
      <c r="R78" s="197">
        <f>Global!J78</f>
        <v>0</v>
      </c>
      <c r="U78" t="s">
        <v>328</v>
      </c>
      <c r="AM78" t="s">
        <v>329</v>
      </c>
    </row>
    <row r="79" spans="2:39" x14ac:dyDescent="0.3">
      <c r="B79" s="182"/>
      <c r="C79" s="180" t="str">
        <f>IF($R$2="FR",U79,AM79)</f>
        <v>Personeel</v>
      </c>
      <c r="D79" s="90"/>
      <c r="E79" s="90"/>
      <c r="F79" s="108">
        <f>Global!F79</f>
        <v>0</v>
      </c>
      <c r="G79" s="90"/>
      <c r="H79" s="90"/>
      <c r="I79" s="108">
        <f>Global!G79</f>
        <v>0</v>
      </c>
      <c r="J79" s="90"/>
      <c r="K79" s="90"/>
      <c r="L79" s="108">
        <f>Global!H79</f>
        <v>0</v>
      </c>
      <c r="M79" s="90"/>
      <c r="N79" s="90"/>
      <c r="O79" s="108">
        <f>Global!I79</f>
        <v>0</v>
      </c>
      <c r="P79" s="90"/>
      <c r="Q79" s="90"/>
      <c r="R79" s="197">
        <f>Global!J79</f>
        <v>0</v>
      </c>
      <c r="U79" t="s">
        <v>330</v>
      </c>
      <c r="AM79" t="s">
        <v>331</v>
      </c>
    </row>
    <row r="80" spans="2:39" x14ac:dyDescent="0.3">
      <c r="B80" s="75">
        <v>18</v>
      </c>
      <c r="C80" s="76" t="str">
        <f>Global!C80</f>
        <v>CSC X - Pays X 18</v>
      </c>
      <c r="D80" s="83">
        <f>SUM(D81+D82+D83)</f>
        <v>0</v>
      </c>
      <c r="E80" s="83">
        <f t="shared" ref="E80" si="181">SUM(E81+E82+E83)</f>
        <v>0</v>
      </c>
      <c r="F80" s="83">
        <f t="shared" ref="F80" si="182">SUM(F81+F82+F83)</f>
        <v>0</v>
      </c>
      <c r="G80" s="83">
        <f t="shared" ref="G80" si="183">SUM(G81+G82+G83)</f>
        <v>0</v>
      </c>
      <c r="H80" s="83">
        <f t="shared" ref="H80:I80" si="184">SUM(H81+H82+H83)</f>
        <v>0</v>
      </c>
      <c r="I80" s="83">
        <f t="shared" si="184"/>
        <v>0</v>
      </c>
      <c r="J80" s="83">
        <f t="shared" ref="J80" si="185">SUM(J81+J82+J83)</f>
        <v>0</v>
      </c>
      <c r="K80" s="83">
        <f t="shared" ref="K80:L80" si="186">SUM(K81+K82+K83)</f>
        <v>0</v>
      </c>
      <c r="L80" s="83">
        <f t="shared" si="186"/>
        <v>0</v>
      </c>
      <c r="M80" s="83">
        <f t="shared" ref="M80" si="187">SUM(M81+M82+M83)</f>
        <v>0</v>
      </c>
      <c r="N80" s="83">
        <f t="shared" ref="N80:O80" si="188">SUM(N81+N82+N83)</f>
        <v>0</v>
      </c>
      <c r="O80" s="83">
        <f t="shared" si="188"/>
        <v>0</v>
      </c>
      <c r="P80" s="83">
        <f t="shared" ref="P80" si="189">SUM(P81+P82+P83)</f>
        <v>0</v>
      </c>
      <c r="Q80" s="83">
        <f t="shared" ref="Q80:R80" si="190">SUM(Q81+Q82+Q83)</f>
        <v>0</v>
      </c>
      <c r="R80" s="196">
        <f t="shared" si="190"/>
        <v>0</v>
      </c>
    </row>
    <row r="81" spans="2:39" x14ac:dyDescent="0.3">
      <c r="B81" s="179"/>
      <c r="C81" s="180" t="str">
        <f>IF($R$2="FR",U81,AM81)</f>
        <v>Investering</v>
      </c>
      <c r="D81" s="90"/>
      <c r="E81" s="90"/>
      <c r="F81" s="108">
        <f>Global!F81</f>
        <v>0</v>
      </c>
      <c r="G81" s="90"/>
      <c r="H81" s="90"/>
      <c r="I81" s="108">
        <f>Global!G81</f>
        <v>0</v>
      </c>
      <c r="J81" s="90"/>
      <c r="K81" s="90"/>
      <c r="L81" s="108">
        <f>Global!H81</f>
        <v>0</v>
      </c>
      <c r="M81" s="90"/>
      <c r="N81" s="90"/>
      <c r="O81" s="108">
        <f>Global!I81</f>
        <v>0</v>
      </c>
      <c r="P81" s="90"/>
      <c r="Q81" s="90"/>
      <c r="R81" s="197">
        <f>Global!J81</f>
        <v>0</v>
      </c>
      <c r="U81" t="s">
        <v>326</v>
      </c>
      <c r="AM81" t="s">
        <v>327</v>
      </c>
    </row>
    <row r="82" spans="2:39" x14ac:dyDescent="0.3">
      <c r="B82" s="181"/>
      <c r="C82" s="180" t="str">
        <f>IF($R$2="FR",U82,AM82)</f>
        <v>Werking</v>
      </c>
      <c r="D82" s="90"/>
      <c r="E82" s="90"/>
      <c r="F82" s="108">
        <f>Global!F82</f>
        <v>0</v>
      </c>
      <c r="G82" s="90"/>
      <c r="H82" s="90"/>
      <c r="I82" s="108">
        <f>Global!G82</f>
        <v>0</v>
      </c>
      <c r="J82" s="90"/>
      <c r="K82" s="90"/>
      <c r="L82" s="108">
        <f>Global!H82</f>
        <v>0</v>
      </c>
      <c r="M82" s="90"/>
      <c r="N82" s="90"/>
      <c r="O82" s="108">
        <f>Global!I82</f>
        <v>0</v>
      </c>
      <c r="P82" s="90"/>
      <c r="Q82" s="90"/>
      <c r="R82" s="197">
        <f>Global!J82</f>
        <v>0</v>
      </c>
      <c r="U82" t="s">
        <v>328</v>
      </c>
      <c r="AM82" t="s">
        <v>329</v>
      </c>
    </row>
    <row r="83" spans="2:39" x14ac:dyDescent="0.3">
      <c r="B83" s="182"/>
      <c r="C83" s="180" t="str">
        <f>IF($R$2="FR",U83,AM83)</f>
        <v>Personeel</v>
      </c>
      <c r="D83" s="90"/>
      <c r="E83" s="90"/>
      <c r="F83" s="108">
        <f>Global!F83</f>
        <v>0</v>
      </c>
      <c r="G83" s="90"/>
      <c r="H83" s="90"/>
      <c r="I83" s="108">
        <f>Global!G83</f>
        <v>0</v>
      </c>
      <c r="J83" s="90"/>
      <c r="K83" s="90"/>
      <c r="L83" s="108">
        <f>Global!H83</f>
        <v>0</v>
      </c>
      <c r="M83" s="90"/>
      <c r="N83" s="90"/>
      <c r="O83" s="108">
        <f>Global!I83</f>
        <v>0</v>
      </c>
      <c r="P83" s="90"/>
      <c r="Q83" s="90"/>
      <c r="R83" s="197">
        <f>Global!J83</f>
        <v>0</v>
      </c>
      <c r="U83" t="s">
        <v>330</v>
      </c>
      <c r="AM83" t="s">
        <v>331</v>
      </c>
    </row>
    <row r="84" spans="2:39" x14ac:dyDescent="0.3">
      <c r="B84" s="75">
        <v>19</v>
      </c>
      <c r="C84" s="76" t="str">
        <f>Global!C84</f>
        <v>CSC X - Pays X 19</v>
      </c>
      <c r="D84" s="83">
        <f>SUM(D85+D86+D87)</f>
        <v>0</v>
      </c>
      <c r="E84" s="83">
        <f t="shared" ref="E84" si="191">SUM(E85+E86+E87)</f>
        <v>0</v>
      </c>
      <c r="F84" s="83">
        <f t="shared" ref="F84" si="192">SUM(F85+F86+F87)</f>
        <v>0</v>
      </c>
      <c r="G84" s="83">
        <f t="shared" ref="G84" si="193">SUM(G85+G86+G87)</f>
        <v>0</v>
      </c>
      <c r="H84" s="83">
        <f t="shared" ref="H84:I84" si="194">SUM(H85+H86+H87)</f>
        <v>0</v>
      </c>
      <c r="I84" s="83">
        <f t="shared" si="194"/>
        <v>0</v>
      </c>
      <c r="J84" s="83">
        <f t="shared" ref="J84" si="195">SUM(J85+J86+J87)</f>
        <v>0</v>
      </c>
      <c r="K84" s="83">
        <f t="shared" ref="K84:L84" si="196">SUM(K85+K86+K87)</f>
        <v>0</v>
      </c>
      <c r="L84" s="83">
        <f t="shared" si="196"/>
        <v>0</v>
      </c>
      <c r="M84" s="83">
        <f t="shared" ref="M84" si="197">SUM(M85+M86+M87)</f>
        <v>0</v>
      </c>
      <c r="N84" s="83">
        <f t="shared" ref="N84:O84" si="198">SUM(N85+N86+N87)</f>
        <v>0</v>
      </c>
      <c r="O84" s="83">
        <f t="shared" si="198"/>
        <v>0</v>
      </c>
      <c r="P84" s="83">
        <f t="shared" ref="P84" si="199">SUM(P85+P86+P87)</f>
        <v>0</v>
      </c>
      <c r="Q84" s="83">
        <f t="shared" ref="Q84:R84" si="200">SUM(Q85+Q86+Q87)</f>
        <v>0</v>
      </c>
      <c r="R84" s="196">
        <f t="shared" si="200"/>
        <v>0</v>
      </c>
    </row>
    <row r="85" spans="2:39" x14ac:dyDescent="0.3">
      <c r="B85" s="179"/>
      <c r="C85" s="180" t="str">
        <f>IF($R$2="FR",U85,AM85)</f>
        <v>Investering</v>
      </c>
      <c r="D85" s="90"/>
      <c r="E85" s="90"/>
      <c r="F85" s="108">
        <f>Global!F85</f>
        <v>0</v>
      </c>
      <c r="G85" s="90"/>
      <c r="H85" s="90"/>
      <c r="I85" s="108">
        <f>Global!G85</f>
        <v>0</v>
      </c>
      <c r="J85" s="90"/>
      <c r="K85" s="90"/>
      <c r="L85" s="108">
        <f>Global!H85</f>
        <v>0</v>
      </c>
      <c r="M85" s="90"/>
      <c r="N85" s="90"/>
      <c r="O85" s="108">
        <f>Global!I85</f>
        <v>0</v>
      </c>
      <c r="P85" s="90"/>
      <c r="Q85" s="90"/>
      <c r="R85" s="197">
        <f>Global!J85</f>
        <v>0</v>
      </c>
      <c r="U85" t="s">
        <v>326</v>
      </c>
      <c r="AM85" t="s">
        <v>327</v>
      </c>
    </row>
    <row r="86" spans="2:39" x14ac:dyDescent="0.3">
      <c r="B86" s="181"/>
      <c r="C86" s="180" t="str">
        <f>IF($R$2="FR",U86,AM86)</f>
        <v>Werking</v>
      </c>
      <c r="D86" s="90"/>
      <c r="E86" s="90"/>
      <c r="F86" s="108">
        <f>Global!F86</f>
        <v>0</v>
      </c>
      <c r="G86" s="90"/>
      <c r="H86" s="90"/>
      <c r="I86" s="108">
        <f>Global!G86</f>
        <v>0</v>
      </c>
      <c r="J86" s="90"/>
      <c r="K86" s="90"/>
      <c r="L86" s="108">
        <f>Global!H86</f>
        <v>0</v>
      </c>
      <c r="M86" s="90"/>
      <c r="N86" s="90"/>
      <c r="O86" s="108">
        <f>Global!I86</f>
        <v>0</v>
      </c>
      <c r="P86" s="90"/>
      <c r="Q86" s="90"/>
      <c r="R86" s="197">
        <f>Global!J86</f>
        <v>0</v>
      </c>
      <c r="U86" t="s">
        <v>328</v>
      </c>
      <c r="AM86" t="s">
        <v>329</v>
      </c>
    </row>
    <row r="87" spans="2:39" x14ac:dyDescent="0.3">
      <c r="B87" s="182"/>
      <c r="C87" s="180" t="str">
        <f>IF($R$2="FR",U87,AM87)</f>
        <v>Personeel</v>
      </c>
      <c r="D87" s="90"/>
      <c r="E87" s="90"/>
      <c r="F87" s="108">
        <f>Global!F87</f>
        <v>0</v>
      </c>
      <c r="G87" s="90"/>
      <c r="H87" s="90"/>
      <c r="I87" s="108">
        <f>Global!G87</f>
        <v>0</v>
      </c>
      <c r="J87" s="90"/>
      <c r="K87" s="90"/>
      <c r="L87" s="108">
        <f>Global!H87</f>
        <v>0</v>
      </c>
      <c r="M87" s="90"/>
      <c r="N87" s="90"/>
      <c r="O87" s="108">
        <f>Global!I87</f>
        <v>0</v>
      </c>
      <c r="P87" s="90"/>
      <c r="Q87" s="90"/>
      <c r="R87" s="197">
        <f>Global!J87</f>
        <v>0</v>
      </c>
      <c r="U87" t="s">
        <v>330</v>
      </c>
      <c r="AM87" t="s">
        <v>331</v>
      </c>
    </row>
    <row r="88" spans="2:39" x14ac:dyDescent="0.3">
      <c r="B88" s="75">
        <v>20</v>
      </c>
      <c r="C88" s="76" t="str">
        <f>Global!C88</f>
        <v>CSC X - Pays X 20</v>
      </c>
      <c r="D88" s="83">
        <f>SUM(D89+D90+D91)</f>
        <v>0</v>
      </c>
      <c r="E88" s="83">
        <f t="shared" ref="E88" si="201">SUM(E89+E90+E91)</f>
        <v>0</v>
      </c>
      <c r="F88" s="83">
        <f t="shared" ref="F88" si="202">SUM(F89+F90+F91)</f>
        <v>0</v>
      </c>
      <c r="G88" s="83">
        <f t="shared" ref="G88" si="203">SUM(G89+G90+G91)</f>
        <v>0</v>
      </c>
      <c r="H88" s="83">
        <f t="shared" ref="H88:I88" si="204">SUM(H89+H90+H91)</f>
        <v>0</v>
      </c>
      <c r="I88" s="83">
        <f t="shared" si="204"/>
        <v>0</v>
      </c>
      <c r="J88" s="83">
        <f t="shared" ref="J88" si="205">SUM(J89+J90+J91)</f>
        <v>0</v>
      </c>
      <c r="K88" s="83">
        <f t="shared" ref="K88:L88" si="206">SUM(K89+K90+K91)</f>
        <v>0</v>
      </c>
      <c r="L88" s="83">
        <f t="shared" si="206"/>
        <v>0</v>
      </c>
      <c r="M88" s="83">
        <f t="shared" ref="M88" si="207">SUM(M89+M90+M91)</f>
        <v>0</v>
      </c>
      <c r="N88" s="83">
        <f t="shared" ref="N88:O88" si="208">SUM(N89+N90+N91)</f>
        <v>0</v>
      </c>
      <c r="O88" s="83">
        <f t="shared" si="208"/>
        <v>0</v>
      </c>
      <c r="P88" s="83">
        <f t="shared" ref="P88" si="209">SUM(P89+P90+P91)</f>
        <v>0</v>
      </c>
      <c r="Q88" s="83">
        <f t="shared" ref="Q88:R88" si="210">SUM(Q89+Q90+Q91)</f>
        <v>0</v>
      </c>
      <c r="R88" s="196">
        <f t="shared" si="210"/>
        <v>0</v>
      </c>
    </row>
    <row r="89" spans="2:39" x14ac:dyDescent="0.3">
      <c r="B89" s="179"/>
      <c r="C89" s="180" t="str">
        <f>IF($R$2="FR",U89,AM89)</f>
        <v>Investering</v>
      </c>
      <c r="D89" s="90"/>
      <c r="E89" s="90"/>
      <c r="F89" s="108">
        <f>Global!F89</f>
        <v>0</v>
      </c>
      <c r="G89" s="90"/>
      <c r="H89" s="90"/>
      <c r="I89" s="108">
        <f>Global!G89</f>
        <v>0</v>
      </c>
      <c r="J89" s="90"/>
      <c r="K89" s="90"/>
      <c r="L89" s="108">
        <f>Global!H89</f>
        <v>0</v>
      </c>
      <c r="M89" s="90"/>
      <c r="N89" s="90"/>
      <c r="O89" s="108">
        <f>Global!I89</f>
        <v>0</v>
      </c>
      <c r="P89" s="90"/>
      <c r="Q89" s="90"/>
      <c r="R89" s="197">
        <f>Global!J89</f>
        <v>0</v>
      </c>
      <c r="U89" t="s">
        <v>326</v>
      </c>
      <c r="AM89" t="s">
        <v>327</v>
      </c>
    </row>
    <row r="90" spans="2:39" x14ac:dyDescent="0.3">
      <c r="B90" s="181"/>
      <c r="C90" s="180" t="str">
        <f>IF($R$2="FR",U90,AM90)</f>
        <v>Werking</v>
      </c>
      <c r="D90" s="90"/>
      <c r="E90" s="90"/>
      <c r="F90" s="108">
        <f>Global!F90</f>
        <v>0</v>
      </c>
      <c r="G90" s="90"/>
      <c r="H90" s="90"/>
      <c r="I90" s="108">
        <f>Global!G90</f>
        <v>0</v>
      </c>
      <c r="J90" s="90"/>
      <c r="K90" s="90"/>
      <c r="L90" s="108">
        <f>Global!H90</f>
        <v>0</v>
      </c>
      <c r="M90" s="90"/>
      <c r="N90" s="90"/>
      <c r="O90" s="108">
        <f>Global!I90</f>
        <v>0</v>
      </c>
      <c r="P90" s="90"/>
      <c r="Q90" s="90"/>
      <c r="R90" s="197">
        <f>Global!J90</f>
        <v>0</v>
      </c>
      <c r="U90" t="s">
        <v>328</v>
      </c>
      <c r="AM90" t="s">
        <v>329</v>
      </c>
    </row>
    <row r="91" spans="2:39" x14ac:dyDescent="0.3">
      <c r="B91" s="182"/>
      <c r="C91" s="180" t="str">
        <f>IF($R$2="FR",U91,AM91)</f>
        <v>Personeel</v>
      </c>
      <c r="D91" s="90"/>
      <c r="E91" s="90"/>
      <c r="F91" s="108">
        <f>Global!F91</f>
        <v>0</v>
      </c>
      <c r="G91" s="90"/>
      <c r="H91" s="90"/>
      <c r="I91" s="108">
        <f>Global!G91</f>
        <v>0</v>
      </c>
      <c r="J91" s="90"/>
      <c r="K91" s="90"/>
      <c r="L91" s="108">
        <f>Global!H91</f>
        <v>0</v>
      </c>
      <c r="M91" s="90"/>
      <c r="N91" s="90"/>
      <c r="O91" s="108">
        <f>Global!I91</f>
        <v>0</v>
      </c>
      <c r="P91" s="90"/>
      <c r="Q91" s="90"/>
      <c r="R91" s="197">
        <f>Global!J91</f>
        <v>0</v>
      </c>
      <c r="U91" t="s">
        <v>330</v>
      </c>
      <c r="AM91" t="s">
        <v>331</v>
      </c>
    </row>
    <row r="92" spans="2:39" x14ac:dyDescent="0.3">
      <c r="B92" s="75">
        <v>21</v>
      </c>
      <c r="C92" s="76" t="str">
        <f>Global!C92</f>
        <v>CSC X - Pays X 21</v>
      </c>
      <c r="D92" s="83">
        <f>SUM(D93+D94+D95)</f>
        <v>0</v>
      </c>
      <c r="E92" s="83">
        <f t="shared" ref="E92" si="211">SUM(E93+E94+E95)</f>
        <v>0</v>
      </c>
      <c r="F92" s="83">
        <f t="shared" ref="F92" si="212">SUM(F93+F94+F95)</f>
        <v>0</v>
      </c>
      <c r="G92" s="83">
        <f t="shared" ref="G92" si="213">SUM(G93+G94+G95)</f>
        <v>0</v>
      </c>
      <c r="H92" s="83">
        <f t="shared" ref="H92:I92" si="214">SUM(H93+H94+H95)</f>
        <v>0</v>
      </c>
      <c r="I92" s="83">
        <f t="shared" si="214"/>
        <v>0</v>
      </c>
      <c r="J92" s="83">
        <f t="shared" ref="J92" si="215">SUM(J93+J94+J95)</f>
        <v>0</v>
      </c>
      <c r="K92" s="83">
        <f t="shared" ref="K92:L92" si="216">SUM(K93+K94+K95)</f>
        <v>0</v>
      </c>
      <c r="L92" s="83">
        <f t="shared" si="216"/>
        <v>0</v>
      </c>
      <c r="M92" s="83">
        <f t="shared" ref="M92" si="217">SUM(M93+M94+M95)</f>
        <v>0</v>
      </c>
      <c r="N92" s="83">
        <f t="shared" ref="N92:O92" si="218">SUM(N93+N94+N95)</f>
        <v>0</v>
      </c>
      <c r="O92" s="83">
        <f t="shared" si="218"/>
        <v>0</v>
      </c>
      <c r="P92" s="83">
        <f t="shared" ref="P92" si="219">SUM(P93+P94+P95)</f>
        <v>0</v>
      </c>
      <c r="Q92" s="83">
        <f t="shared" ref="Q92:R92" si="220">SUM(Q93+Q94+Q95)</f>
        <v>0</v>
      </c>
      <c r="R92" s="196">
        <f t="shared" si="220"/>
        <v>0</v>
      </c>
    </row>
    <row r="93" spans="2:39" x14ac:dyDescent="0.3">
      <c r="B93" s="179"/>
      <c r="C93" s="180" t="str">
        <f>IF($R$2="FR",U93,AM93)</f>
        <v>Investering</v>
      </c>
      <c r="D93" s="90"/>
      <c r="E93" s="90"/>
      <c r="F93" s="108">
        <f>Global!F93</f>
        <v>0</v>
      </c>
      <c r="G93" s="90"/>
      <c r="H93" s="90"/>
      <c r="I93" s="108">
        <f>Global!G93</f>
        <v>0</v>
      </c>
      <c r="J93" s="90"/>
      <c r="K93" s="90"/>
      <c r="L93" s="108">
        <f>Global!H93</f>
        <v>0</v>
      </c>
      <c r="M93" s="90"/>
      <c r="N93" s="90"/>
      <c r="O93" s="108">
        <f>Global!I93</f>
        <v>0</v>
      </c>
      <c r="P93" s="90"/>
      <c r="Q93" s="90"/>
      <c r="R93" s="197">
        <f>Global!J93</f>
        <v>0</v>
      </c>
      <c r="U93" t="s">
        <v>326</v>
      </c>
      <c r="AM93" t="s">
        <v>327</v>
      </c>
    </row>
    <row r="94" spans="2:39" x14ac:dyDescent="0.3">
      <c r="B94" s="181"/>
      <c r="C94" s="180" t="str">
        <f>IF($R$2="FR",U94,AM94)</f>
        <v>Werking</v>
      </c>
      <c r="D94" s="90"/>
      <c r="E94" s="90"/>
      <c r="F94" s="108">
        <f>Global!F94</f>
        <v>0</v>
      </c>
      <c r="G94" s="90"/>
      <c r="H94" s="90"/>
      <c r="I94" s="108">
        <f>Global!G94</f>
        <v>0</v>
      </c>
      <c r="J94" s="90"/>
      <c r="K94" s="90"/>
      <c r="L94" s="108">
        <f>Global!H94</f>
        <v>0</v>
      </c>
      <c r="M94" s="90"/>
      <c r="N94" s="90"/>
      <c r="O94" s="108">
        <f>Global!I94</f>
        <v>0</v>
      </c>
      <c r="P94" s="90"/>
      <c r="Q94" s="90"/>
      <c r="R94" s="197">
        <f>Global!J94</f>
        <v>0</v>
      </c>
      <c r="U94" t="s">
        <v>328</v>
      </c>
      <c r="AM94" t="s">
        <v>329</v>
      </c>
    </row>
    <row r="95" spans="2:39" ht="15" thickBot="1" x14ac:dyDescent="0.35">
      <c r="B95" s="182"/>
      <c r="C95" s="180" t="str">
        <f>IF($R$2="FR",U95,AM95)</f>
        <v>Personeel</v>
      </c>
      <c r="D95" s="90"/>
      <c r="E95" s="90"/>
      <c r="F95" s="108">
        <f>Global!F95</f>
        <v>0</v>
      </c>
      <c r="G95" s="90"/>
      <c r="H95" s="90"/>
      <c r="I95" s="108">
        <f>Global!G95</f>
        <v>0</v>
      </c>
      <c r="J95" s="90"/>
      <c r="K95" s="90"/>
      <c r="L95" s="108">
        <f>Global!H95</f>
        <v>0</v>
      </c>
      <c r="M95" s="90"/>
      <c r="N95" s="90"/>
      <c r="O95" s="108">
        <f>Global!I95</f>
        <v>0</v>
      </c>
      <c r="P95" s="90"/>
      <c r="Q95" s="90"/>
      <c r="R95" s="197">
        <f>Global!J95</f>
        <v>0</v>
      </c>
      <c r="U95" t="s">
        <v>330</v>
      </c>
      <c r="AM95" t="s">
        <v>331</v>
      </c>
    </row>
    <row r="96" spans="2:39" ht="15" thickBot="1" x14ac:dyDescent="0.35">
      <c r="B96" s="346" t="str">
        <f t="shared" ref="B96:C106" si="221">IF($R$2="FR",T96,AL96)</f>
        <v>TOTAAL BEHEERSKOSTEN</v>
      </c>
      <c r="C96" s="347">
        <f t="shared" si="221"/>
        <v>0</v>
      </c>
      <c r="D96" s="79">
        <f>SUM(D97+D98+D99)</f>
        <v>0</v>
      </c>
      <c r="E96" s="79">
        <f t="shared" ref="E96:F96" si="222">SUM(E97+E98+E99)</f>
        <v>0</v>
      </c>
      <c r="F96" s="79">
        <f t="shared" si="222"/>
        <v>0</v>
      </c>
      <c r="G96" s="79">
        <f>SUM(G97+G98+G99)</f>
        <v>0</v>
      </c>
      <c r="H96" s="79">
        <f t="shared" ref="H96" si="223">SUM(H97+H98+H99)</f>
        <v>0</v>
      </c>
      <c r="I96" s="79">
        <f t="shared" ref="I96" si="224">SUM(I97+I98+I99)</f>
        <v>0</v>
      </c>
      <c r="J96" s="79">
        <f>SUM(J97+J98+J99)</f>
        <v>0</v>
      </c>
      <c r="K96" s="79">
        <f t="shared" ref="K96" si="225">SUM(K97+K98+K99)</f>
        <v>0</v>
      </c>
      <c r="L96" s="79">
        <f t="shared" ref="L96" si="226">SUM(L97+L98+L99)</f>
        <v>0</v>
      </c>
      <c r="M96" s="79">
        <f>SUM(M97+M98+M99)</f>
        <v>0</v>
      </c>
      <c r="N96" s="79">
        <f t="shared" ref="N96" si="227">SUM(N97+N98+N99)</f>
        <v>0</v>
      </c>
      <c r="O96" s="79">
        <f t="shared" ref="O96" si="228">SUM(O97+O98+O99)</f>
        <v>0</v>
      </c>
      <c r="P96" s="79">
        <f>SUM(P97+P98+P99)</f>
        <v>0</v>
      </c>
      <c r="Q96" s="79">
        <f t="shared" ref="Q96" si="229">SUM(Q97+Q98+Q99)</f>
        <v>0</v>
      </c>
      <c r="R96" s="35">
        <f t="shared" ref="R96" si="230">SUM(R97+R98+R99)</f>
        <v>0</v>
      </c>
      <c r="T96" t="s">
        <v>332</v>
      </c>
      <c r="AL96" t="s">
        <v>333</v>
      </c>
    </row>
    <row r="97" spans="2:39" x14ac:dyDescent="0.3">
      <c r="B97" s="179"/>
      <c r="C97" s="180" t="str">
        <f t="shared" si="221"/>
        <v>Personeel</v>
      </c>
      <c r="D97" s="90"/>
      <c r="E97" s="90"/>
      <c r="F97" s="144">
        <f>Global!F97</f>
        <v>0</v>
      </c>
      <c r="G97" s="90"/>
      <c r="H97" s="90"/>
      <c r="I97" s="144">
        <f>Global!G97</f>
        <v>0</v>
      </c>
      <c r="J97" s="90"/>
      <c r="K97" s="90"/>
      <c r="L97" s="144">
        <f>Global!H97</f>
        <v>0</v>
      </c>
      <c r="M97" s="90"/>
      <c r="N97" s="90"/>
      <c r="O97" s="144">
        <f>Global!I97</f>
        <v>0</v>
      </c>
      <c r="P97" s="90"/>
      <c r="Q97" s="90"/>
      <c r="R97" s="198">
        <f>Global!J97</f>
        <v>0</v>
      </c>
      <c r="U97" t="s">
        <v>330</v>
      </c>
      <c r="AM97" t="s">
        <v>331</v>
      </c>
    </row>
    <row r="98" spans="2:39" x14ac:dyDescent="0.3">
      <c r="B98" s="181"/>
      <c r="C98" s="180" t="str">
        <f t="shared" si="221"/>
        <v>Evaluatie &amp; Audit</v>
      </c>
      <c r="D98" s="90"/>
      <c r="E98" s="90"/>
      <c r="F98" s="144">
        <f>Global!F98</f>
        <v>0</v>
      </c>
      <c r="G98" s="90"/>
      <c r="H98" s="90"/>
      <c r="I98" s="144">
        <f>Global!G98</f>
        <v>0</v>
      </c>
      <c r="J98" s="90"/>
      <c r="K98" s="90"/>
      <c r="L98" s="144">
        <f>Global!H98</f>
        <v>0</v>
      </c>
      <c r="M98" s="90"/>
      <c r="N98" s="90"/>
      <c r="O98" s="144">
        <f>Global!I98</f>
        <v>0</v>
      </c>
      <c r="P98" s="90"/>
      <c r="Q98" s="90"/>
      <c r="R98" s="198">
        <f>Global!J98</f>
        <v>0</v>
      </c>
      <c r="U98" t="s">
        <v>334</v>
      </c>
      <c r="AM98" t="s">
        <v>335</v>
      </c>
    </row>
    <row r="99" spans="2:39" ht="15" thickBot="1" x14ac:dyDescent="0.35">
      <c r="B99" s="182"/>
      <c r="C99" s="180" t="str">
        <f t="shared" si="221"/>
        <v>Andere beheerkosten</v>
      </c>
      <c r="D99" s="90"/>
      <c r="E99" s="90"/>
      <c r="F99" s="144">
        <f>Global!F99</f>
        <v>0</v>
      </c>
      <c r="G99" s="90"/>
      <c r="H99" s="90"/>
      <c r="I99" s="144">
        <f>Global!G99</f>
        <v>0</v>
      </c>
      <c r="J99" s="90"/>
      <c r="K99" s="90"/>
      <c r="L99" s="144">
        <f>Global!H99</f>
        <v>0</v>
      </c>
      <c r="M99" s="90"/>
      <c r="N99" s="90"/>
      <c r="O99" s="144">
        <f>Global!I99</f>
        <v>0</v>
      </c>
      <c r="P99" s="90"/>
      <c r="Q99" s="90"/>
      <c r="R99" s="198">
        <f>Global!J99</f>
        <v>0</v>
      </c>
      <c r="U99" t="s">
        <v>336</v>
      </c>
      <c r="AM99" t="s">
        <v>337</v>
      </c>
    </row>
    <row r="100" spans="2:39" ht="15" thickBot="1" x14ac:dyDescent="0.35">
      <c r="B100" s="342" t="str">
        <f t="shared" ref="B100:B101" si="231">IF($R$2="FR",T100,AL100)</f>
        <v>TOTAAL DIRECTE KOSTEN</v>
      </c>
      <c r="C100" s="343">
        <f t="shared" si="221"/>
        <v>0</v>
      </c>
      <c r="D100" s="192">
        <f>SUM(D11+D96)</f>
        <v>0</v>
      </c>
      <c r="E100" s="192">
        <f t="shared" ref="E100:F100" si="232">SUM(E11+E96)</f>
        <v>0</v>
      </c>
      <c r="F100" s="192">
        <f t="shared" si="232"/>
        <v>0</v>
      </c>
      <c r="G100" s="192">
        <f>SUM(G11+G96)</f>
        <v>0</v>
      </c>
      <c r="H100" s="192">
        <f t="shared" ref="H100:I100" si="233">SUM(H11+H96)</f>
        <v>0</v>
      </c>
      <c r="I100" s="192">
        <f t="shared" si="233"/>
        <v>0</v>
      </c>
      <c r="J100" s="192">
        <f>SUM(J11+J96)</f>
        <v>0</v>
      </c>
      <c r="K100" s="192">
        <f t="shared" ref="K100:L100" si="234">SUM(K11+K96)</f>
        <v>0</v>
      </c>
      <c r="L100" s="192">
        <f t="shared" si="234"/>
        <v>0</v>
      </c>
      <c r="M100" s="192">
        <f>SUM(M11+M96)</f>
        <v>0</v>
      </c>
      <c r="N100" s="192">
        <f t="shared" ref="N100:O100" si="235">SUM(N11+N96)</f>
        <v>0</v>
      </c>
      <c r="O100" s="192">
        <f t="shared" si="235"/>
        <v>0</v>
      </c>
      <c r="P100" s="192">
        <f>SUM(P11+P96)</f>
        <v>0</v>
      </c>
      <c r="Q100" s="192">
        <f t="shared" ref="Q100:R100" si="236">SUM(Q11+Q96)</f>
        <v>0</v>
      </c>
      <c r="R100" s="199">
        <f t="shared" si="236"/>
        <v>0</v>
      </c>
      <c r="T100" t="s">
        <v>338</v>
      </c>
      <c r="AL100" t="s">
        <v>339</v>
      </c>
    </row>
    <row r="101" spans="2:39" ht="15" thickBot="1" x14ac:dyDescent="0.35">
      <c r="B101" s="346" t="str">
        <f t="shared" si="231"/>
        <v>TOTAAL ADMINISTRATIEKOSTEN</v>
      </c>
      <c r="C101" s="347">
        <f t="shared" si="221"/>
        <v>0</v>
      </c>
      <c r="D101" s="79">
        <f>SUM(D102+D103+D104)</f>
        <v>0</v>
      </c>
      <c r="E101" s="79"/>
      <c r="F101" s="79">
        <f t="shared" ref="F101" si="237">SUM(F102+F103+F104)</f>
        <v>0</v>
      </c>
      <c r="G101" s="79">
        <f>SUM(G102+G103+G104)</f>
        <v>0</v>
      </c>
      <c r="H101" s="79"/>
      <c r="I101" s="79">
        <f t="shared" ref="I101" si="238">SUM(I102+I103+I104)</f>
        <v>0</v>
      </c>
      <c r="J101" s="79">
        <f>SUM(J102+J103+J104)</f>
        <v>0</v>
      </c>
      <c r="K101" s="79"/>
      <c r="L101" s="79">
        <f t="shared" ref="L101" si="239">SUM(L102+L103+L104)</f>
        <v>0</v>
      </c>
      <c r="M101" s="79">
        <f>SUM(M102+M103+M104)</f>
        <v>0</v>
      </c>
      <c r="N101" s="79"/>
      <c r="O101" s="79">
        <f t="shared" ref="O101" si="240">SUM(O102+O103+O104)</f>
        <v>0</v>
      </c>
      <c r="P101" s="79">
        <f>SUM(P102+P103+P104)</f>
        <v>0</v>
      </c>
      <c r="Q101" s="79">
        <f t="shared" ref="Q101" si="241">SUM(Q102+Q103+Q104)</f>
        <v>0</v>
      </c>
      <c r="R101" s="35">
        <f t="shared" ref="R101" si="242">SUM(R102+R103+R104)</f>
        <v>0</v>
      </c>
      <c r="T101" t="s">
        <v>340</v>
      </c>
      <c r="AL101" t="s">
        <v>341</v>
      </c>
    </row>
    <row r="102" spans="2:39" x14ac:dyDescent="0.3">
      <c r="B102" s="179"/>
      <c r="C102" s="180" t="str">
        <f t="shared" si="221"/>
        <v>Investering</v>
      </c>
      <c r="D102" s="146">
        <f>F102</f>
        <v>0</v>
      </c>
      <c r="E102" s="146"/>
      <c r="F102" s="144">
        <f>Global!F102</f>
        <v>0</v>
      </c>
      <c r="G102" s="146">
        <f>I102</f>
        <v>0</v>
      </c>
      <c r="H102" s="146"/>
      <c r="I102" s="144">
        <f>Global!G102</f>
        <v>0</v>
      </c>
      <c r="J102" s="146">
        <f>L102</f>
        <v>0</v>
      </c>
      <c r="K102" s="146"/>
      <c r="L102" s="144">
        <f>Global!H102</f>
        <v>0</v>
      </c>
      <c r="M102" s="146">
        <f>O102</f>
        <v>0</v>
      </c>
      <c r="N102" s="146"/>
      <c r="O102" s="144">
        <f>Global!I102</f>
        <v>0</v>
      </c>
      <c r="P102" s="146">
        <f>R102</f>
        <v>0</v>
      </c>
      <c r="Q102" s="146"/>
      <c r="R102" s="198">
        <f>Global!J102</f>
        <v>0</v>
      </c>
      <c r="U102" t="s">
        <v>326</v>
      </c>
      <c r="AM102" t="s">
        <v>327</v>
      </c>
    </row>
    <row r="103" spans="2:39" x14ac:dyDescent="0.3">
      <c r="B103" s="181"/>
      <c r="C103" s="180" t="str">
        <f t="shared" si="221"/>
        <v>Werking</v>
      </c>
      <c r="D103" s="146">
        <f>F103</f>
        <v>0</v>
      </c>
      <c r="E103" s="146"/>
      <c r="F103" s="144">
        <f>Global!F103</f>
        <v>0</v>
      </c>
      <c r="G103" s="146">
        <f>I103</f>
        <v>0</v>
      </c>
      <c r="H103" s="146"/>
      <c r="I103" s="144">
        <f>Global!G103</f>
        <v>0</v>
      </c>
      <c r="J103" s="146">
        <f>L103</f>
        <v>0</v>
      </c>
      <c r="K103" s="146"/>
      <c r="L103" s="144">
        <f>Global!H103</f>
        <v>0</v>
      </c>
      <c r="M103" s="146">
        <f>O103</f>
        <v>0</v>
      </c>
      <c r="N103" s="146"/>
      <c r="O103" s="144">
        <f>Global!I103</f>
        <v>0</v>
      </c>
      <c r="P103" s="146">
        <f>R103</f>
        <v>0</v>
      </c>
      <c r="Q103" s="146"/>
      <c r="R103" s="198">
        <f>Global!J103</f>
        <v>0</v>
      </c>
      <c r="U103" t="s">
        <v>328</v>
      </c>
      <c r="AM103" t="s">
        <v>329</v>
      </c>
    </row>
    <row r="104" spans="2:39" ht="15" thickBot="1" x14ac:dyDescent="0.35">
      <c r="B104" s="182"/>
      <c r="C104" s="180" t="str">
        <f t="shared" si="221"/>
        <v>Personeel</v>
      </c>
      <c r="D104" s="146">
        <f>F104</f>
        <v>0</v>
      </c>
      <c r="E104" s="146"/>
      <c r="F104" s="144">
        <f>Global!F104</f>
        <v>0</v>
      </c>
      <c r="G104" s="146">
        <f>I104</f>
        <v>0</v>
      </c>
      <c r="H104" s="146"/>
      <c r="I104" s="144">
        <f>Global!G104</f>
        <v>0</v>
      </c>
      <c r="J104" s="146">
        <f>L104</f>
        <v>0</v>
      </c>
      <c r="K104" s="146"/>
      <c r="L104" s="144">
        <f>Global!H104</f>
        <v>0</v>
      </c>
      <c r="M104" s="146">
        <f>O104</f>
        <v>0</v>
      </c>
      <c r="N104" s="146"/>
      <c r="O104" s="144">
        <f>Global!I104</f>
        <v>0</v>
      </c>
      <c r="P104" s="146">
        <f>R104</f>
        <v>0</v>
      </c>
      <c r="Q104" s="146"/>
      <c r="R104" s="198">
        <f>Global!J104</f>
        <v>0</v>
      </c>
      <c r="U104" t="s">
        <v>330</v>
      </c>
      <c r="AM104" t="s">
        <v>331</v>
      </c>
    </row>
    <row r="105" spans="2:39" ht="15" thickBot="1" x14ac:dyDescent="0.35">
      <c r="B105" s="348" t="str">
        <f t="shared" ref="B105:B106" si="243">IF($R$2="FR",T105,AL105)</f>
        <v>TOTAAL STRUCTUURKOSTEN</v>
      </c>
      <c r="C105" s="349">
        <f t="shared" si="221"/>
        <v>0</v>
      </c>
      <c r="D105" s="189">
        <f>F105</f>
        <v>0</v>
      </c>
      <c r="E105" s="189"/>
      <c r="F105" s="189">
        <f>Global!F105</f>
        <v>0</v>
      </c>
      <c r="G105" s="189">
        <f>I105</f>
        <v>0</v>
      </c>
      <c r="H105" s="189"/>
      <c r="I105" s="189">
        <f>Global!G105</f>
        <v>0</v>
      </c>
      <c r="J105" s="189">
        <f>L105</f>
        <v>0</v>
      </c>
      <c r="K105" s="189"/>
      <c r="L105" s="189">
        <f>Global!H105</f>
        <v>0</v>
      </c>
      <c r="M105" s="189">
        <f>O105</f>
        <v>0</v>
      </c>
      <c r="N105" s="189"/>
      <c r="O105" s="189">
        <f>Global!I105</f>
        <v>0</v>
      </c>
      <c r="P105" s="189">
        <f>R105</f>
        <v>0</v>
      </c>
      <c r="Q105" s="189">
        <v>0</v>
      </c>
      <c r="R105" s="200">
        <f>Global!J105</f>
        <v>0</v>
      </c>
      <c r="T105" t="s">
        <v>342</v>
      </c>
      <c r="AL105" t="s">
        <v>343</v>
      </c>
    </row>
    <row r="106" spans="2:39" ht="15" thickBot="1" x14ac:dyDescent="0.35">
      <c r="B106" s="342" t="str">
        <f t="shared" si="243"/>
        <v>TOTAAL PROGRAMMA</v>
      </c>
      <c r="C106" s="343">
        <f t="shared" si="221"/>
        <v>0</v>
      </c>
      <c r="D106" s="192">
        <f>SUM(D100+D101+D105)</f>
        <v>0</v>
      </c>
      <c r="E106" s="192">
        <f t="shared" ref="E106:F106" si="244">SUM(E100+E101+E105)</f>
        <v>0</v>
      </c>
      <c r="F106" s="192">
        <f t="shared" si="244"/>
        <v>0</v>
      </c>
      <c r="G106" s="192">
        <f>SUM(G100+G101+G105)</f>
        <v>0</v>
      </c>
      <c r="H106" s="192">
        <f t="shared" ref="H106" si="245">SUM(H100+H101+H105)</f>
        <v>0</v>
      </c>
      <c r="I106" s="192">
        <f t="shared" ref="I106" si="246">SUM(I100+I101+I105)</f>
        <v>0</v>
      </c>
      <c r="J106" s="192">
        <f>SUM(J100+J101+J105)</f>
        <v>0</v>
      </c>
      <c r="K106" s="192">
        <f t="shared" ref="K106" si="247">SUM(K100+K101+K105)</f>
        <v>0</v>
      </c>
      <c r="L106" s="192">
        <f t="shared" ref="L106" si="248">SUM(L100+L101+L105)</f>
        <v>0</v>
      </c>
      <c r="M106" s="192">
        <f>SUM(M100+M101+M105)</f>
        <v>0</v>
      </c>
      <c r="N106" s="192">
        <f t="shared" ref="N106" si="249">SUM(N100+N101+N105)</f>
        <v>0</v>
      </c>
      <c r="O106" s="192">
        <f t="shared" ref="O106" si="250">SUM(O100+O101+O105)</f>
        <v>0</v>
      </c>
      <c r="P106" s="192">
        <f>SUM(P100+P101+P105)</f>
        <v>0</v>
      </c>
      <c r="Q106" s="192">
        <f t="shared" ref="Q106" si="251">SUM(Q100+Q101+Q105)</f>
        <v>0</v>
      </c>
      <c r="R106" s="199">
        <f t="shared" ref="R106" si="252">SUM(R100+R101+R105)</f>
        <v>0</v>
      </c>
      <c r="T106" t="s">
        <v>344</v>
      </c>
      <c r="AL106" t="s">
        <v>345</v>
      </c>
    </row>
    <row r="107" spans="2:39" ht="4.95" customHeight="1" x14ac:dyDescent="0.3"/>
    <row r="108" spans="2:39" ht="4.95" hidden="1" customHeight="1" x14ac:dyDescent="0.3"/>
  </sheetData>
  <sheetProtection sheet="1" objects="1" scenarios="1" formatCells="0" formatColumns="0" formatRows="0"/>
  <mergeCells count="17">
    <mergeCell ref="B96:C96"/>
    <mergeCell ref="B100:C100"/>
    <mergeCell ref="B101:C101"/>
    <mergeCell ref="B105:C105"/>
    <mergeCell ref="B106:C106"/>
    <mergeCell ref="B2:N2"/>
    <mergeCell ref="B11:C11"/>
    <mergeCell ref="B4:R4"/>
    <mergeCell ref="B5:D5"/>
    <mergeCell ref="E5:R5"/>
    <mergeCell ref="B6:D6"/>
    <mergeCell ref="E6:R6"/>
    <mergeCell ref="B7:D7"/>
    <mergeCell ref="E7:R7"/>
    <mergeCell ref="B8:D8"/>
    <mergeCell ref="E8:R8"/>
    <mergeCell ref="B10:C10"/>
  </mergeCells>
  <dataValidations count="1">
    <dataValidation type="list" allowBlank="1" showInputMessage="1" showErrorMessage="1" sqref="R2">
      <formula1>$AD$4:$AD$5</formula1>
    </dataValidation>
  </dataValidations>
  <pageMargins left="0.25" right="0.25" top="0.75" bottom="0.75" header="0.3" footer="0.3"/>
  <pageSetup paperSize="9" scale="9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AA43"/>
  <sheetViews>
    <sheetView showGridLines="0" zoomScaleNormal="100" workbookViewId="0">
      <pane ySplit="10" topLeftCell="A29" activePane="bottomLeft" state="frozen"/>
      <selection pane="bottomLeft" activeCell="I2" sqref="I2"/>
    </sheetView>
  </sheetViews>
  <sheetFormatPr defaultColWidth="0" defaultRowHeight="14.4" zeroHeight="1" x14ac:dyDescent="0.3"/>
  <cols>
    <col min="1" max="1" width="1.6640625" style="1" customWidth="1"/>
    <col min="2" max="2" width="17.33203125" style="1" customWidth="1"/>
    <col min="3" max="3" width="34.33203125" style="1" customWidth="1"/>
    <col min="4" max="9" width="16.5546875" style="1" customWidth="1"/>
    <col min="10" max="10" width="1.6640625" style="1" customWidth="1"/>
    <col min="11" max="18" width="11.5546875" style="1" hidden="1" customWidth="1"/>
    <col min="19" max="19" width="1.6640625" style="1" hidden="1" customWidth="1"/>
    <col min="20" max="16384" width="11.5546875" style="1" hidden="1"/>
  </cols>
  <sheetData>
    <row r="1" spans="2:27" ht="4.95" customHeight="1" thickBot="1" x14ac:dyDescent="0.35"/>
    <row r="2" spans="2:27" ht="21.6" thickBot="1" x14ac:dyDescent="0.35">
      <c r="B2" s="300" t="str">
        <f>IF($I$2="FR",K2,T2)</f>
        <v>SUIVI DES CONDITIONS DE LIQUIDATION</v>
      </c>
      <c r="C2" s="301"/>
      <c r="D2" s="301"/>
      <c r="E2" s="301"/>
      <c r="F2" s="301"/>
      <c r="G2" s="301"/>
      <c r="H2" s="6" t="str">
        <f>IF($I$2="FR",Q2,Z2)</f>
        <v>LANGUE :</v>
      </c>
      <c r="I2" s="61" t="s">
        <v>3</v>
      </c>
      <c r="K2" s="1" t="s">
        <v>223</v>
      </c>
      <c r="O2" s="33">
        <f>IF($I$2="FR",X2,AG2)</f>
        <v>0</v>
      </c>
      <c r="Q2" s="1" t="s">
        <v>2</v>
      </c>
      <c r="T2" s="1" t="s">
        <v>224</v>
      </c>
      <c r="Z2" s="1" t="s">
        <v>5</v>
      </c>
    </row>
    <row r="3" spans="2:27" ht="4.95" customHeight="1" thickBot="1" x14ac:dyDescent="0.35"/>
    <row r="4" spans="2:27" ht="15" customHeight="1" thickBot="1" x14ac:dyDescent="0.35">
      <c r="B4" s="317" t="str">
        <f t="shared" ref="B4:I8" si="0">IF($I$2="FR",K4,T4)</f>
        <v>IDENTIFICATION DE L'ACNG ET DU PROGRAMME</v>
      </c>
      <c r="C4" s="318">
        <f t="shared" si="0"/>
        <v>0</v>
      </c>
      <c r="D4" s="318">
        <f t="shared" si="0"/>
        <v>0</v>
      </c>
      <c r="E4" s="318">
        <f t="shared" si="0"/>
        <v>0</v>
      </c>
      <c r="F4" s="318">
        <f t="shared" si="0"/>
        <v>0</v>
      </c>
      <c r="G4" s="318">
        <f t="shared" si="0"/>
        <v>0</v>
      </c>
      <c r="H4" s="318" t="str">
        <f t="shared" si="0"/>
        <v>FR</v>
      </c>
      <c r="I4" s="319">
        <f t="shared" si="0"/>
        <v>0</v>
      </c>
      <c r="K4" s="1" t="s">
        <v>123</v>
      </c>
      <c r="Q4" s="1" t="s">
        <v>3</v>
      </c>
      <c r="T4" s="1" t="s">
        <v>124</v>
      </c>
    </row>
    <row r="5" spans="2:27" x14ac:dyDescent="0.3">
      <c r="B5" s="322" t="str">
        <f t="shared" si="0"/>
        <v>Nom de l'ACNG :</v>
      </c>
      <c r="C5" s="282">
        <f t="shared" si="0"/>
        <v>0</v>
      </c>
      <c r="D5" s="282">
        <f t="shared" si="0"/>
        <v>0</v>
      </c>
      <c r="E5" s="325">
        <f>Checklist!E5</f>
        <v>0</v>
      </c>
      <c r="F5" s="325"/>
      <c r="G5" s="325"/>
      <c r="H5" s="325"/>
      <c r="I5" s="326"/>
      <c r="K5" s="1" t="s">
        <v>225</v>
      </c>
      <c r="Q5" s="1" t="s">
        <v>0</v>
      </c>
      <c r="T5" s="1" t="s">
        <v>226</v>
      </c>
    </row>
    <row r="6" spans="2:27" x14ac:dyDescent="0.3">
      <c r="B6" s="323" t="str">
        <f t="shared" si="0"/>
        <v>Cycle de programmation :</v>
      </c>
      <c r="C6" s="273">
        <f t="shared" si="0"/>
        <v>0</v>
      </c>
      <c r="D6" s="273">
        <f t="shared" si="0"/>
        <v>0</v>
      </c>
      <c r="E6" s="290" t="str">
        <f>Checklist!E6</f>
        <v>2022-2026</v>
      </c>
      <c r="F6" s="290"/>
      <c r="G6" s="290"/>
      <c r="H6" s="290"/>
      <c r="I6" s="291"/>
      <c r="K6" s="1" t="s">
        <v>227</v>
      </c>
      <c r="T6" s="1" t="s">
        <v>228</v>
      </c>
    </row>
    <row r="7" spans="2:27" x14ac:dyDescent="0.3">
      <c r="B7" s="323" t="str">
        <f t="shared" si="0"/>
        <v>Année de la justification :</v>
      </c>
      <c r="C7" s="273">
        <f t="shared" si="0"/>
        <v>0</v>
      </c>
      <c r="D7" s="273">
        <f t="shared" si="0"/>
        <v>0</v>
      </c>
      <c r="E7" s="290">
        <f>Checklist!E7</f>
        <v>0</v>
      </c>
      <c r="F7" s="290"/>
      <c r="G7" s="290"/>
      <c r="H7" s="290"/>
      <c r="I7" s="291"/>
      <c r="K7" s="1" t="s">
        <v>229</v>
      </c>
      <c r="T7" s="1" t="s">
        <v>230</v>
      </c>
    </row>
    <row r="8" spans="2:27" ht="15" thickBot="1" x14ac:dyDescent="0.35">
      <c r="B8" s="324" t="str">
        <f t="shared" si="0"/>
        <v>Numéro P.O. (Bon de commande - 4500XXXXXX) :</v>
      </c>
      <c r="C8" s="283">
        <f t="shared" si="0"/>
        <v>0</v>
      </c>
      <c r="D8" s="283">
        <f t="shared" si="0"/>
        <v>0</v>
      </c>
      <c r="E8" s="292">
        <f>Checklist!E8</f>
        <v>0</v>
      </c>
      <c r="F8" s="292"/>
      <c r="G8" s="292"/>
      <c r="H8" s="292"/>
      <c r="I8" s="293"/>
      <c r="K8" s="1" t="s">
        <v>231</v>
      </c>
      <c r="T8" s="1" t="s">
        <v>232</v>
      </c>
    </row>
    <row r="9" spans="2:27" ht="4.95" customHeight="1" thickBot="1" x14ac:dyDescent="0.35"/>
    <row r="10" spans="2:27" ht="15" thickBot="1" x14ac:dyDescent="0.35">
      <c r="B10" s="320" t="str">
        <f t="shared" ref="B10:C10" si="1">IF($I$2="FR",K10,T10)</f>
        <v>CYCLE</v>
      </c>
      <c r="C10" s="321">
        <f t="shared" si="1"/>
        <v>0</v>
      </c>
      <c r="D10" s="18">
        <v>2022</v>
      </c>
      <c r="E10" s="18">
        <v>2023</v>
      </c>
      <c r="F10" s="18">
        <v>2024</v>
      </c>
      <c r="G10" s="18">
        <v>2025</v>
      </c>
      <c r="H10" s="18">
        <v>2026</v>
      </c>
      <c r="I10" s="18" t="str">
        <f>IF($I$2="FR",R10,AA10)</f>
        <v>TOTAL</v>
      </c>
      <c r="K10" s="1" t="s">
        <v>233</v>
      </c>
      <c r="R10" s="1" t="s">
        <v>234</v>
      </c>
      <c r="T10" s="1" t="s">
        <v>235</v>
      </c>
      <c r="AA10" s="1" t="s">
        <v>236</v>
      </c>
    </row>
    <row r="11" spans="2:27" ht="4.95" customHeight="1" thickBot="1" x14ac:dyDescent="0.35"/>
    <row r="12" spans="2:27" ht="15" thickBot="1" x14ac:dyDescent="0.35">
      <c r="B12" s="294" t="str">
        <f t="shared" ref="B12:B18" si="2">IF($I$2="FR",K12,T12)</f>
        <v>BUDGET INITIAL</v>
      </c>
      <c r="C12" s="26" t="str">
        <f t="shared" ref="C12:C18" si="3">IF($I$2="FR",L12,U12)</f>
        <v>Tranches annuelles dans l'AM :</v>
      </c>
      <c r="D12" s="34">
        <v>0</v>
      </c>
      <c r="E12" s="34">
        <v>0</v>
      </c>
      <c r="F12" s="34">
        <v>0</v>
      </c>
      <c r="G12" s="34">
        <v>0</v>
      </c>
      <c r="H12" s="34">
        <v>0</v>
      </c>
      <c r="I12" s="35">
        <f t="shared" ref="I12:I17" si="4">SUM(D12+E12+F12+G12+H12)</f>
        <v>0</v>
      </c>
      <c r="K12" s="1" t="s">
        <v>527</v>
      </c>
      <c r="L12" s="1" t="s">
        <v>237</v>
      </c>
      <c r="T12" s="1" t="s">
        <v>528</v>
      </c>
      <c r="U12" s="1" t="s">
        <v>238</v>
      </c>
    </row>
    <row r="13" spans="2:27" x14ac:dyDescent="0.3">
      <c r="B13" s="295">
        <f t="shared" si="2"/>
        <v>0</v>
      </c>
      <c r="C13" s="25" t="str">
        <f t="shared" si="3"/>
        <v>Coûts directs - Subside :</v>
      </c>
      <c r="D13" s="36">
        <v>0</v>
      </c>
      <c r="E13" s="36">
        <v>0</v>
      </c>
      <c r="F13" s="36">
        <v>0</v>
      </c>
      <c r="G13" s="36">
        <v>0</v>
      </c>
      <c r="H13" s="36">
        <v>0</v>
      </c>
      <c r="I13" s="37">
        <f t="shared" si="4"/>
        <v>0</v>
      </c>
      <c r="L13" s="1" t="s">
        <v>239</v>
      </c>
      <c r="U13" s="1" t="s">
        <v>240</v>
      </c>
    </row>
    <row r="14" spans="2:27" x14ac:dyDescent="0.3">
      <c r="B14" s="295">
        <f t="shared" si="2"/>
        <v>0</v>
      </c>
      <c r="C14" s="20" t="str">
        <f t="shared" si="3"/>
        <v>Coûts directs - Apport propre :</v>
      </c>
      <c r="D14" s="38">
        <v>0</v>
      </c>
      <c r="E14" s="38">
        <v>0</v>
      </c>
      <c r="F14" s="38">
        <v>0</v>
      </c>
      <c r="G14" s="38">
        <v>0</v>
      </c>
      <c r="H14" s="38">
        <v>0</v>
      </c>
      <c r="I14" s="39">
        <f t="shared" si="4"/>
        <v>0</v>
      </c>
      <c r="L14" s="1" t="s">
        <v>241</v>
      </c>
      <c r="U14" s="1" t="s">
        <v>242</v>
      </c>
    </row>
    <row r="15" spans="2:27" x14ac:dyDescent="0.3">
      <c r="B15" s="295">
        <f t="shared" si="2"/>
        <v>0</v>
      </c>
      <c r="C15" s="20" t="str">
        <f t="shared" si="3"/>
        <v>Coûts de structure (7% C.D.) :</v>
      </c>
      <c r="D15" s="38">
        <v>0</v>
      </c>
      <c r="E15" s="38">
        <v>0</v>
      </c>
      <c r="F15" s="38">
        <v>0</v>
      </c>
      <c r="G15" s="38">
        <v>0</v>
      </c>
      <c r="H15" s="38">
        <v>0</v>
      </c>
      <c r="I15" s="39">
        <f t="shared" si="4"/>
        <v>0</v>
      </c>
      <c r="L15" s="1" t="s">
        <v>243</v>
      </c>
      <c r="U15" s="1" t="s">
        <v>244</v>
      </c>
    </row>
    <row r="16" spans="2:27" x14ac:dyDescent="0.3">
      <c r="B16" s="295">
        <f t="shared" si="2"/>
        <v>0</v>
      </c>
      <c r="C16" s="20" t="str">
        <f t="shared" si="3"/>
        <v>Coûts d'Administration :</v>
      </c>
      <c r="D16" s="38">
        <v>0</v>
      </c>
      <c r="E16" s="38">
        <v>0</v>
      </c>
      <c r="F16" s="38">
        <v>0</v>
      </c>
      <c r="G16" s="38">
        <v>0</v>
      </c>
      <c r="H16" s="38">
        <v>0</v>
      </c>
      <c r="I16" s="39">
        <f t="shared" si="4"/>
        <v>0</v>
      </c>
      <c r="L16" s="1" t="s">
        <v>245</v>
      </c>
      <c r="U16" s="1" t="s">
        <v>246</v>
      </c>
    </row>
    <row r="17" spans="2:21" x14ac:dyDescent="0.3">
      <c r="B17" s="295">
        <f t="shared" si="2"/>
        <v>0</v>
      </c>
      <c r="C17" s="23" t="str">
        <f t="shared" si="3"/>
        <v>Budget global :</v>
      </c>
      <c r="D17" s="40">
        <f>SUM(D13+D14+D15+D16)</f>
        <v>0</v>
      </c>
      <c r="E17" s="40">
        <f>SUM(E13+E14+E15+E16)</f>
        <v>0</v>
      </c>
      <c r="F17" s="40">
        <f>SUM(F13+F14+F15+F16)</f>
        <v>0</v>
      </c>
      <c r="G17" s="40">
        <f>SUM(G13+G14+G15+G16)</f>
        <v>0</v>
      </c>
      <c r="H17" s="40">
        <f>SUM(H13+H14+H15+H16)</f>
        <v>0</v>
      </c>
      <c r="I17" s="41">
        <f t="shared" si="4"/>
        <v>0</v>
      </c>
      <c r="L17" s="1" t="s">
        <v>247</v>
      </c>
      <c r="U17" s="1" t="s">
        <v>248</v>
      </c>
    </row>
    <row r="18" spans="2:21" ht="15" thickBot="1" x14ac:dyDescent="0.35">
      <c r="B18" s="296">
        <f t="shared" si="2"/>
        <v>0</v>
      </c>
      <c r="C18" s="24" t="str">
        <f t="shared" si="3"/>
        <v>Budget global cumulé :</v>
      </c>
      <c r="D18" s="42">
        <f>D17</f>
        <v>0</v>
      </c>
      <c r="E18" s="42">
        <f>D18+E17</f>
        <v>0</v>
      </c>
      <c r="F18" s="42">
        <f>E18+F17</f>
        <v>0</v>
      </c>
      <c r="G18" s="42">
        <f>F18+G17</f>
        <v>0</v>
      </c>
      <c r="H18" s="42">
        <f>G18+H17</f>
        <v>0</v>
      </c>
      <c r="I18" s="43"/>
      <c r="L18" s="1" t="s">
        <v>249</v>
      </c>
      <c r="U18" s="1" t="s">
        <v>250</v>
      </c>
    </row>
    <row r="19" spans="2:21" ht="4.95" customHeight="1" thickBot="1" x14ac:dyDescent="0.35"/>
    <row r="20" spans="2:21" ht="15" thickBot="1" x14ac:dyDescent="0.35">
      <c r="B20" s="297" t="str">
        <f t="shared" ref="B20:B26" si="5">IF($I$2="FR",K20,T20)</f>
        <v>BUDGET A JUSTIFIER</v>
      </c>
      <c r="C20" s="27" t="str">
        <f t="shared" ref="C20:C26" si="6">IF($I$2="FR",L20,U20)</f>
        <v>Tranches de subside liquidées :</v>
      </c>
      <c r="D20" s="34">
        <v>0</v>
      </c>
      <c r="E20" s="34">
        <v>0</v>
      </c>
      <c r="F20" s="34">
        <v>0</v>
      </c>
      <c r="G20" s="34">
        <v>0</v>
      </c>
      <c r="H20" s="34">
        <v>0</v>
      </c>
      <c r="I20" s="44">
        <f t="shared" ref="I20:I25" si="7">SUM(D20+E20+F20+G20+H20)</f>
        <v>0</v>
      </c>
      <c r="K20" s="1" t="s">
        <v>251</v>
      </c>
      <c r="L20" s="1" t="s">
        <v>252</v>
      </c>
      <c r="T20" s="1" t="s">
        <v>253</v>
      </c>
      <c r="U20" s="1" t="s">
        <v>254</v>
      </c>
    </row>
    <row r="21" spans="2:21" x14ac:dyDescent="0.3">
      <c r="B21" s="298">
        <f t="shared" si="5"/>
        <v>0</v>
      </c>
      <c r="C21" s="25" t="str">
        <f t="shared" si="6"/>
        <v>Coûts directs - Subside :</v>
      </c>
      <c r="D21" s="45">
        <f>IF(D$20=0,0,D13*(D$20/D$12))</f>
        <v>0</v>
      </c>
      <c r="E21" s="45">
        <f t="shared" ref="E21:H21" si="8">IF(E$20=0,0,E13*(E$20/E$12))</f>
        <v>0</v>
      </c>
      <c r="F21" s="45">
        <f t="shared" si="8"/>
        <v>0</v>
      </c>
      <c r="G21" s="45">
        <f t="shared" si="8"/>
        <v>0</v>
      </c>
      <c r="H21" s="45">
        <f t="shared" si="8"/>
        <v>0</v>
      </c>
      <c r="I21" s="37">
        <f t="shared" si="7"/>
        <v>0</v>
      </c>
      <c r="L21" s="1" t="s">
        <v>239</v>
      </c>
      <c r="U21" s="1" t="s">
        <v>240</v>
      </c>
    </row>
    <row r="22" spans="2:21" x14ac:dyDescent="0.3">
      <c r="B22" s="298">
        <f t="shared" si="5"/>
        <v>0</v>
      </c>
      <c r="C22" s="20" t="str">
        <f t="shared" si="6"/>
        <v>Coûts directs - Apport propre :</v>
      </c>
      <c r="D22" s="46">
        <f t="shared" ref="D22:H24" si="9">IF(D$20=0,0,D14*(D$20/D$12))</f>
        <v>0</v>
      </c>
      <c r="E22" s="46">
        <f t="shared" si="9"/>
        <v>0</v>
      </c>
      <c r="F22" s="46">
        <f t="shared" si="9"/>
        <v>0</v>
      </c>
      <c r="G22" s="46">
        <f t="shared" si="9"/>
        <v>0</v>
      </c>
      <c r="H22" s="46">
        <f t="shared" si="9"/>
        <v>0</v>
      </c>
      <c r="I22" s="39">
        <f t="shared" si="7"/>
        <v>0</v>
      </c>
      <c r="L22" s="1" t="s">
        <v>241</v>
      </c>
      <c r="U22" s="1" t="s">
        <v>242</v>
      </c>
    </row>
    <row r="23" spans="2:21" x14ac:dyDescent="0.3">
      <c r="B23" s="298">
        <f t="shared" si="5"/>
        <v>0</v>
      </c>
      <c r="C23" s="20" t="str">
        <f t="shared" si="6"/>
        <v>Coûts de structure (7% C.D.) :</v>
      </c>
      <c r="D23" s="46">
        <f t="shared" si="9"/>
        <v>0</v>
      </c>
      <c r="E23" s="46">
        <f t="shared" si="9"/>
        <v>0</v>
      </c>
      <c r="F23" s="46">
        <f t="shared" si="9"/>
        <v>0</v>
      </c>
      <c r="G23" s="46">
        <f t="shared" si="9"/>
        <v>0</v>
      </c>
      <c r="H23" s="46">
        <f t="shared" si="9"/>
        <v>0</v>
      </c>
      <c r="I23" s="39">
        <f t="shared" si="7"/>
        <v>0</v>
      </c>
      <c r="L23" s="1" t="s">
        <v>243</v>
      </c>
      <c r="U23" s="1" t="s">
        <v>244</v>
      </c>
    </row>
    <row r="24" spans="2:21" x14ac:dyDescent="0.3">
      <c r="B24" s="298">
        <f t="shared" si="5"/>
        <v>0</v>
      </c>
      <c r="C24" s="20" t="str">
        <f t="shared" si="6"/>
        <v>Coûts d'Administration :</v>
      </c>
      <c r="D24" s="46">
        <f t="shared" si="9"/>
        <v>0</v>
      </c>
      <c r="E24" s="46">
        <f t="shared" si="9"/>
        <v>0</v>
      </c>
      <c r="F24" s="46">
        <f t="shared" si="9"/>
        <v>0</v>
      </c>
      <c r="G24" s="46">
        <f t="shared" si="9"/>
        <v>0</v>
      </c>
      <c r="H24" s="46">
        <f t="shared" si="9"/>
        <v>0</v>
      </c>
      <c r="I24" s="39">
        <f t="shared" si="7"/>
        <v>0</v>
      </c>
      <c r="L24" s="1" t="s">
        <v>245</v>
      </c>
      <c r="U24" s="1" t="s">
        <v>246</v>
      </c>
    </row>
    <row r="25" spans="2:21" x14ac:dyDescent="0.3">
      <c r="B25" s="298">
        <f t="shared" si="5"/>
        <v>0</v>
      </c>
      <c r="C25" s="21" t="str">
        <f t="shared" si="6"/>
        <v>Budget global :</v>
      </c>
      <c r="D25" s="47">
        <f>SUM(D21+D22+D23+D24)</f>
        <v>0</v>
      </c>
      <c r="E25" s="47">
        <f>SUM(E21+E22+E23+E24)</f>
        <v>0</v>
      </c>
      <c r="F25" s="47">
        <f>SUM(F21+F22+F23+F24)</f>
        <v>0</v>
      </c>
      <c r="G25" s="47">
        <f>SUM(G21+G22+G23+G24)</f>
        <v>0</v>
      </c>
      <c r="H25" s="47">
        <f>SUM(H21+H22+H23+H24)</f>
        <v>0</v>
      </c>
      <c r="I25" s="48">
        <f t="shared" si="7"/>
        <v>0</v>
      </c>
      <c r="L25" s="1" t="s">
        <v>247</v>
      </c>
      <c r="U25" s="1" t="s">
        <v>248</v>
      </c>
    </row>
    <row r="26" spans="2:21" ht="15" thickBot="1" x14ac:dyDescent="0.35">
      <c r="B26" s="299">
        <f t="shared" si="5"/>
        <v>0</v>
      </c>
      <c r="C26" s="22" t="str">
        <f t="shared" si="6"/>
        <v>Budget global cumulé :</v>
      </c>
      <c r="D26" s="49">
        <f>D25</f>
        <v>0</v>
      </c>
      <c r="E26" s="49">
        <f>D26+E25</f>
        <v>0</v>
      </c>
      <c r="F26" s="49">
        <f>E26+F25</f>
        <v>0</v>
      </c>
      <c r="G26" s="49">
        <f>F26+G25</f>
        <v>0</v>
      </c>
      <c r="H26" s="49">
        <f>G26+H25</f>
        <v>0</v>
      </c>
      <c r="I26" s="50"/>
      <c r="L26" s="1" t="s">
        <v>249</v>
      </c>
      <c r="U26" s="1" t="s">
        <v>250</v>
      </c>
    </row>
    <row r="27" spans="2:21" ht="4.95" customHeight="1" thickBot="1" x14ac:dyDescent="0.35">
      <c r="D27" s="51"/>
      <c r="E27" s="51"/>
      <c r="F27" s="51"/>
      <c r="G27" s="51"/>
      <c r="H27" s="51"/>
      <c r="I27" s="51"/>
    </row>
    <row r="28" spans="2:21" x14ac:dyDescent="0.3">
      <c r="B28" s="310" t="str">
        <f t="shared" ref="B28:B30" si="10">IF($I$2="FR",K28,T28)</f>
        <v>DÉPENSES</v>
      </c>
      <c r="C28" s="28" t="str">
        <f t="shared" ref="C28:C30" si="11">IF($I$2="FR",L28,U28)</f>
        <v>Dépenses annuelles :</v>
      </c>
      <c r="D28" s="55">
        <f>Global!F106</f>
        <v>0</v>
      </c>
      <c r="E28" s="55">
        <f>Global!G106</f>
        <v>0</v>
      </c>
      <c r="F28" s="55">
        <f>Global!H106</f>
        <v>0</v>
      </c>
      <c r="G28" s="55">
        <f>Global!I106</f>
        <v>0</v>
      </c>
      <c r="H28" s="55">
        <f>Global!J106</f>
        <v>0</v>
      </c>
      <c r="I28" s="52">
        <f t="shared" ref="I28:I30" si="12">SUM(D28+E28+F28+G28+H28)</f>
        <v>0</v>
      </c>
      <c r="K28" s="1" t="s">
        <v>255</v>
      </c>
      <c r="L28" s="1" t="s">
        <v>256</v>
      </c>
      <c r="T28" s="1" t="s">
        <v>257</v>
      </c>
      <c r="U28" s="1" t="s">
        <v>258</v>
      </c>
    </row>
    <row r="29" spans="2:21" x14ac:dyDescent="0.3">
      <c r="B29" s="311">
        <f t="shared" si="10"/>
        <v>0</v>
      </c>
      <c r="C29" s="19" t="str">
        <f t="shared" si="11"/>
        <v>Revenus complémentaires (R.C.) :</v>
      </c>
      <c r="D29" s="46">
        <f>Global!F108</f>
        <v>0</v>
      </c>
      <c r="E29" s="46">
        <f>Global!G108</f>
        <v>0</v>
      </c>
      <c r="F29" s="46">
        <f>Global!H108</f>
        <v>0</v>
      </c>
      <c r="G29" s="46">
        <f>Global!I108</f>
        <v>0</v>
      </c>
      <c r="H29" s="46">
        <f>Global!J108</f>
        <v>0</v>
      </c>
      <c r="I29" s="39">
        <f t="shared" si="12"/>
        <v>0</v>
      </c>
      <c r="L29" s="1" t="s">
        <v>259</v>
      </c>
      <c r="U29" s="1" t="s">
        <v>260</v>
      </c>
    </row>
    <row r="30" spans="2:21" ht="15" thickBot="1" x14ac:dyDescent="0.35">
      <c r="B30" s="312">
        <f t="shared" si="10"/>
        <v>0</v>
      </c>
      <c r="C30" s="29" t="str">
        <f t="shared" si="11"/>
        <v>Dépenses totales avec déduction R.C. :</v>
      </c>
      <c r="D30" s="53">
        <f>D28-ABS(D29)</f>
        <v>0</v>
      </c>
      <c r="E30" s="53">
        <f t="shared" ref="E30:H30" si="13">E28-ABS(E29)</f>
        <v>0</v>
      </c>
      <c r="F30" s="53">
        <f t="shared" si="13"/>
        <v>0</v>
      </c>
      <c r="G30" s="53">
        <f t="shared" si="13"/>
        <v>0</v>
      </c>
      <c r="H30" s="53">
        <f t="shared" si="13"/>
        <v>0</v>
      </c>
      <c r="I30" s="54">
        <f t="shared" si="12"/>
        <v>0</v>
      </c>
      <c r="L30" s="1" t="s">
        <v>261</v>
      </c>
      <c r="U30" s="1" t="s">
        <v>262</v>
      </c>
    </row>
    <row r="31" spans="2:21" ht="4.95" customHeight="1" thickBot="1" x14ac:dyDescent="0.35">
      <c r="D31" s="51"/>
      <c r="E31" s="51"/>
      <c r="F31" s="51"/>
      <c r="G31" s="51"/>
      <c r="H31" s="51"/>
      <c r="I31" s="51"/>
    </row>
    <row r="32" spans="2:21" x14ac:dyDescent="0.3">
      <c r="B32" s="313" t="str">
        <f t="shared" ref="B32:B33" si="14">IF($I$2="FR",K32,T32)</f>
        <v>SOLDE</v>
      </c>
      <c r="C32" s="28" t="str">
        <f t="shared" ref="C32:C33" si="15">IF($I$2="FR",L32,U32)</f>
        <v>Solde annuel :</v>
      </c>
      <c r="D32" s="55">
        <f>D25-D30</f>
        <v>0</v>
      </c>
      <c r="E32" s="55">
        <f t="shared" ref="E32:H32" si="16">E25-E30</f>
        <v>0</v>
      </c>
      <c r="F32" s="55">
        <f t="shared" si="16"/>
        <v>0</v>
      </c>
      <c r="G32" s="55">
        <f t="shared" si="16"/>
        <v>0</v>
      </c>
      <c r="H32" s="55">
        <f t="shared" si="16"/>
        <v>0</v>
      </c>
      <c r="I32" s="52">
        <f t="shared" ref="I32" si="17">SUM(D32+E32+F32+G32+H32)</f>
        <v>0</v>
      </c>
      <c r="K32" s="1" t="s">
        <v>263</v>
      </c>
      <c r="L32" s="1" t="s">
        <v>264</v>
      </c>
      <c r="T32" s="1" t="s">
        <v>265</v>
      </c>
      <c r="U32" s="1" t="s">
        <v>266</v>
      </c>
    </row>
    <row r="33" spans="2:26" ht="15" thickBot="1" x14ac:dyDescent="0.35">
      <c r="B33" s="314">
        <f t="shared" si="14"/>
        <v>0</v>
      </c>
      <c r="C33" s="30" t="str">
        <f t="shared" si="15"/>
        <v>Solde cumulé :</v>
      </c>
      <c r="D33" s="56">
        <f>D32</f>
        <v>0</v>
      </c>
      <c r="E33" s="56">
        <f>D33+E32</f>
        <v>0</v>
      </c>
      <c r="F33" s="56">
        <f>E33+F32</f>
        <v>0</v>
      </c>
      <c r="G33" s="56">
        <f>F33+G32</f>
        <v>0</v>
      </c>
      <c r="H33" s="56">
        <f>G33+H32</f>
        <v>0</v>
      </c>
      <c r="I33" s="57"/>
      <c r="L33" s="1" t="s">
        <v>267</v>
      </c>
      <c r="U33" s="1" t="s">
        <v>268</v>
      </c>
    </row>
    <row r="34" spans="2:26" ht="4.95" customHeight="1" thickBot="1" x14ac:dyDescent="0.35">
      <c r="D34" s="51"/>
      <c r="E34" s="51"/>
      <c r="F34" s="51"/>
      <c r="G34" s="51"/>
      <c r="H34" s="51"/>
      <c r="I34" s="51"/>
    </row>
    <row r="35" spans="2:26" x14ac:dyDescent="0.3">
      <c r="B35" s="315" t="str">
        <f t="shared" ref="B35:B36" si="18">IF($I$2="FR",K35,T35)</f>
        <v>EXÉCUTION</v>
      </c>
      <c r="C35" s="28" t="str">
        <f t="shared" ref="C35:C36" si="19">IF($I$2="FR",L35,U35)</f>
        <v>Taux d'exécution de la tranche :</v>
      </c>
      <c r="D35" s="58">
        <f>IF(D25=0,0,1-(D33/D25))</f>
        <v>0</v>
      </c>
      <c r="E35" s="58">
        <f t="shared" ref="E35:H35" si="20">IF(E25=0,0,1-(E33/E25))</f>
        <v>0</v>
      </c>
      <c r="F35" s="58">
        <f t="shared" si="20"/>
        <v>0</v>
      </c>
      <c r="G35" s="58">
        <f t="shared" si="20"/>
        <v>0</v>
      </c>
      <c r="H35" s="58">
        <f t="shared" si="20"/>
        <v>0</v>
      </c>
      <c r="I35" s="59">
        <f>IF(I25=0,0,1-(I32/I25))</f>
        <v>0</v>
      </c>
      <c r="K35" s="1" t="s">
        <v>269</v>
      </c>
      <c r="L35" s="1" t="s">
        <v>270</v>
      </c>
      <c r="T35" s="1" t="s">
        <v>271</v>
      </c>
      <c r="U35" s="1" t="s">
        <v>272</v>
      </c>
    </row>
    <row r="36" spans="2:26" ht="15" thickBot="1" x14ac:dyDescent="0.35">
      <c r="B36" s="316">
        <f t="shared" si="18"/>
        <v>0</v>
      </c>
      <c r="C36" s="31" t="str">
        <f t="shared" si="19"/>
        <v>Solde de la tranche :</v>
      </c>
      <c r="D36" s="60">
        <f>IF(D25=0,0,D33/D25)</f>
        <v>0</v>
      </c>
      <c r="E36" s="60">
        <f t="shared" ref="E36:F36" si="21">IF(E25=0,0,E33/E25)</f>
        <v>0</v>
      </c>
      <c r="F36" s="60">
        <f t="shared" si="21"/>
        <v>0</v>
      </c>
      <c r="G36" s="327"/>
      <c r="H36" s="328"/>
      <c r="I36" s="329"/>
      <c r="L36" s="1" t="s">
        <v>273</v>
      </c>
      <c r="U36" s="1" t="s">
        <v>274</v>
      </c>
    </row>
    <row r="37" spans="2:26" ht="45" customHeight="1" x14ac:dyDescent="0.3"/>
    <row r="38" spans="2:26" x14ac:dyDescent="0.3">
      <c r="B38" s="302" t="str">
        <f t="shared" ref="B38:B42" si="22">IF($I$2="FR",K38,T38)</f>
        <v>Rappel - Conditions de liquidation :</v>
      </c>
      <c r="C38" s="302">
        <f t="shared" ref="C38:C42" si="23">IF($I$2="FR",L38,U38)</f>
        <v>0</v>
      </c>
      <c r="D38" s="302">
        <f t="shared" ref="D38:D42" si="24">IF($I$2="FR",M38,V38)</f>
        <v>0</v>
      </c>
      <c r="E38" s="302">
        <f t="shared" ref="E38:E42" si="25">IF($I$2="FR",N38,W38)</f>
        <v>0</v>
      </c>
      <c r="K38" s="1" t="s">
        <v>275</v>
      </c>
      <c r="T38" s="1" t="s">
        <v>276</v>
      </c>
    </row>
    <row r="39" spans="2:26" x14ac:dyDescent="0.3">
      <c r="B39" s="303" t="str">
        <f t="shared" si="22"/>
        <v xml:space="preserve">1° Date d'introduction de Créance : </v>
      </c>
      <c r="C39" s="303">
        <f t="shared" si="23"/>
        <v>0</v>
      </c>
      <c r="D39" s="303">
        <f t="shared" si="24"/>
        <v>0</v>
      </c>
      <c r="E39" s="303">
        <f t="shared" si="25"/>
        <v>0</v>
      </c>
      <c r="F39" s="32" t="str">
        <f t="shared" ref="F39:F42" si="26">IF($I$2="FR",O39,X39)</f>
        <v>Après 15/01/24</v>
      </c>
      <c r="G39" s="32" t="str">
        <f t="shared" ref="G39:G42" si="27">IF($I$2="FR",P39,Y39)</f>
        <v>Après 15/01/25</v>
      </c>
      <c r="H39" s="32" t="str">
        <f t="shared" ref="H39:H42" si="28">IF($I$2="FR",Q39,Z39)</f>
        <v>Après 15/01/26</v>
      </c>
      <c r="K39" s="1" t="s">
        <v>277</v>
      </c>
      <c r="O39" s="1" t="s">
        <v>278</v>
      </c>
      <c r="P39" s="1" t="s">
        <v>279</v>
      </c>
      <c r="Q39" s="1" t="s">
        <v>280</v>
      </c>
      <c r="T39" s="1" t="s">
        <v>281</v>
      </c>
      <c r="X39" s="1" t="s">
        <v>282</v>
      </c>
      <c r="Y39" s="1" t="s">
        <v>283</v>
      </c>
      <c r="Z39" s="1" t="s">
        <v>284</v>
      </c>
    </row>
    <row r="40" spans="2:26" ht="14.4" customHeight="1" x14ac:dyDescent="0.3">
      <c r="B40" s="303" t="str">
        <f t="shared" si="22"/>
        <v>2° Disponibilité du rapport financier :</v>
      </c>
      <c r="C40" s="303">
        <f t="shared" si="23"/>
        <v>0</v>
      </c>
      <c r="D40" s="303">
        <f t="shared" si="24"/>
        <v>0</v>
      </c>
      <c r="E40" s="303">
        <f t="shared" si="25"/>
        <v>0</v>
      </c>
      <c r="F40" s="32" t="str">
        <f t="shared" si="26"/>
        <v>Rapport 2022</v>
      </c>
      <c r="G40" s="32" t="str">
        <f t="shared" si="27"/>
        <v>Rapport 2023</v>
      </c>
      <c r="H40" s="32" t="str">
        <f t="shared" si="28"/>
        <v>Rapport 2024</v>
      </c>
      <c r="K40" s="1" t="s">
        <v>285</v>
      </c>
      <c r="O40" s="5" t="s">
        <v>286</v>
      </c>
      <c r="P40" s="5" t="s">
        <v>287</v>
      </c>
      <c r="Q40" s="1" t="s">
        <v>288</v>
      </c>
      <c r="T40" s="1" t="s">
        <v>289</v>
      </c>
      <c r="X40" s="5" t="s">
        <v>290</v>
      </c>
      <c r="Y40" s="1" t="s">
        <v>291</v>
      </c>
      <c r="Z40" s="1" t="s">
        <v>292</v>
      </c>
    </row>
    <row r="41" spans="2:26" x14ac:dyDescent="0.3">
      <c r="B41" s="304" t="str">
        <f t="shared" si="22"/>
        <v>3° Solde non dépensé du programme par rapport à la dernière tranche justifiée :</v>
      </c>
      <c r="C41" s="305">
        <f t="shared" si="23"/>
        <v>0</v>
      </c>
      <c r="D41" s="305">
        <f t="shared" si="24"/>
        <v>0</v>
      </c>
      <c r="E41" s="306">
        <f t="shared" si="25"/>
        <v>0</v>
      </c>
      <c r="F41" s="32" t="str">
        <f t="shared" si="26"/>
        <v>Tranche 2022</v>
      </c>
      <c r="G41" s="32" t="str">
        <f t="shared" si="27"/>
        <v>Tranche 2023</v>
      </c>
      <c r="H41" s="32" t="str">
        <f t="shared" si="28"/>
        <v>Tranche 2024</v>
      </c>
      <c r="K41" s="1" t="s">
        <v>293</v>
      </c>
      <c r="O41" s="1" t="s">
        <v>294</v>
      </c>
      <c r="P41" s="1" t="s">
        <v>295</v>
      </c>
      <c r="Q41" s="1" t="s">
        <v>296</v>
      </c>
      <c r="T41" s="1" t="s">
        <v>297</v>
      </c>
      <c r="X41" s="1" t="s">
        <v>298</v>
      </c>
      <c r="Y41" s="1" t="s">
        <v>299</v>
      </c>
      <c r="Z41" s="1" t="s">
        <v>300</v>
      </c>
    </row>
    <row r="42" spans="2:26" x14ac:dyDescent="0.3">
      <c r="B42" s="307">
        <f t="shared" si="22"/>
        <v>0</v>
      </c>
      <c r="C42" s="308">
        <f t="shared" si="23"/>
        <v>0</v>
      </c>
      <c r="D42" s="308">
        <f t="shared" si="24"/>
        <v>0</v>
      </c>
      <c r="E42" s="309">
        <f t="shared" si="25"/>
        <v>0</v>
      </c>
      <c r="F42" s="32" t="str">
        <f t="shared" si="26"/>
        <v>Solde &lt; 50%</v>
      </c>
      <c r="G42" s="32" t="str">
        <f t="shared" si="27"/>
        <v>Solde &lt; 25%</v>
      </c>
      <c r="H42" s="32" t="str">
        <f t="shared" si="28"/>
        <v>Solde &lt; 25%</v>
      </c>
      <c r="O42" s="5" t="s">
        <v>301</v>
      </c>
      <c r="P42" s="1" t="s">
        <v>302</v>
      </c>
      <c r="Q42" s="1" t="s">
        <v>302</v>
      </c>
      <c r="X42" s="1" t="s">
        <v>303</v>
      </c>
      <c r="Y42" s="1" t="s">
        <v>304</v>
      </c>
      <c r="Z42" s="1" t="s">
        <v>304</v>
      </c>
    </row>
    <row r="43" spans="2:26" ht="4.95" customHeight="1" x14ac:dyDescent="0.3"/>
  </sheetData>
  <sheetProtection sheet="1" formatCells="0"/>
  <mergeCells count="21">
    <mergeCell ref="B2:G2"/>
    <mergeCell ref="B38:E38"/>
    <mergeCell ref="B39:E39"/>
    <mergeCell ref="B40:E40"/>
    <mergeCell ref="B41:E42"/>
    <mergeCell ref="B28:B30"/>
    <mergeCell ref="B32:B33"/>
    <mergeCell ref="B35:B36"/>
    <mergeCell ref="B4:I4"/>
    <mergeCell ref="B10:C10"/>
    <mergeCell ref="B5:D5"/>
    <mergeCell ref="B6:D6"/>
    <mergeCell ref="B7:D7"/>
    <mergeCell ref="B8:D8"/>
    <mergeCell ref="E5:I5"/>
    <mergeCell ref="G36:I36"/>
    <mergeCell ref="E6:I6"/>
    <mergeCell ref="E7:I7"/>
    <mergeCell ref="E8:I8"/>
    <mergeCell ref="B12:B18"/>
    <mergeCell ref="B20:B26"/>
  </mergeCells>
  <dataValidations count="1">
    <dataValidation type="list" allowBlank="1" showInputMessage="1" showErrorMessage="1" sqref="I2">
      <formula1>$Q$4:$Q$5</formula1>
    </dataValidation>
  </dataValidations>
  <pageMargins left="0.7" right="0.7" top="0.75" bottom="0.75" header="0.3" footer="0.3"/>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AN118"/>
  <sheetViews>
    <sheetView showGridLines="0" topLeftCell="E1" zoomScale="80" zoomScaleNormal="80" workbookViewId="0">
      <pane ySplit="10" topLeftCell="A11" activePane="bottomLeft" state="frozen"/>
      <selection pane="bottomLeft" activeCell="M2" sqref="M2"/>
    </sheetView>
  </sheetViews>
  <sheetFormatPr defaultColWidth="0" defaultRowHeight="14.4" zeroHeight="1" x14ac:dyDescent="0.3"/>
  <cols>
    <col min="1" max="1" width="1.6640625" customWidth="1"/>
    <col min="2" max="2" width="5.109375" bestFit="1" customWidth="1"/>
    <col min="3" max="3" width="33.33203125" customWidth="1"/>
    <col min="4" max="4" width="21.33203125" bestFit="1" customWidth="1"/>
    <col min="5" max="5" width="18.6640625" bestFit="1"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GLOBALE OPVOLGING VAN DE BUDGETTAIRE UITVOERING</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305</v>
      </c>
      <c r="Y2" t="s">
        <v>2</v>
      </c>
      <c r="AB2" t="s">
        <v>306</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15" thickBot="1" x14ac:dyDescent="0.35">
      <c r="B9" s="2"/>
      <c r="D9" s="1"/>
      <c r="E9" s="1"/>
    </row>
    <row r="10" spans="2:39" ht="15" customHeight="1" thickBot="1" x14ac:dyDescent="0.35">
      <c r="B10" s="344" t="str">
        <f t="shared" ref="B10:M15" si="2">IF($M$2="FR",O10,AB10)</f>
        <v>RUBRIEKEN</v>
      </c>
      <c r="C10" s="345">
        <f t="shared" si="2"/>
        <v>0</v>
      </c>
      <c r="D10" s="77" t="str">
        <f t="shared" si="2"/>
        <v>INITIEEL BUDGET</v>
      </c>
      <c r="E10" s="112" t="str">
        <f t="shared" si="2"/>
        <v>AANGEPASTBUDGET</v>
      </c>
      <c r="F10" s="78" t="str">
        <f t="shared" si="2"/>
        <v>UITGAVEN 2022</v>
      </c>
      <c r="G10" s="73" t="str">
        <f t="shared" si="2"/>
        <v>UITGAVEN 2023</v>
      </c>
      <c r="H10" s="73" t="str">
        <f t="shared" si="2"/>
        <v>UITGAVEN 2024</v>
      </c>
      <c r="I10" s="73" t="str">
        <f t="shared" si="2"/>
        <v>UITGAVEN 2025</v>
      </c>
      <c r="J10" s="73" t="str">
        <f t="shared" si="2"/>
        <v>UITGAVEN 2026</v>
      </c>
      <c r="K10" s="73" t="str">
        <f t="shared" si="2"/>
        <v>TOTALE UITGAVEN</v>
      </c>
      <c r="L10" s="73" t="str">
        <f t="shared" si="2"/>
        <v>SALDO</v>
      </c>
      <c r="M10" s="74" t="str">
        <f t="shared" si="2"/>
        <v>UITVOERING</v>
      </c>
      <c r="O10" s="2" t="s">
        <v>308</v>
      </c>
      <c r="P10" s="2"/>
      <c r="Q10" s="2" t="s">
        <v>527</v>
      </c>
      <c r="R10" s="2" t="s">
        <v>309</v>
      </c>
      <c r="S10" s="2" t="s">
        <v>310</v>
      </c>
      <c r="T10" s="2" t="s">
        <v>311</v>
      </c>
      <c r="U10" s="2" t="s">
        <v>312</v>
      </c>
      <c r="V10" s="2" t="s">
        <v>313</v>
      </c>
      <c r="W10" s="2" t="s">
        <v>314</v>
      </c>
      <c r="X10" s="2" t="s">
        <v>315</v>
      </c>
      <c r="Y10" s="2" t="s">
        <v>263</v>
      </c>
      <c r="Z10" s="2" t="s">
        <v>269</v>
      </c>
      <c r="AA10" s="2"/>
      <c r="AB10" s="2" t="s">
        <v>316</v>
      </c>
      <c r="AC10" s="2"/>
      <c r="AD10" s="2" t="s">
        <v>528</v>
      </c>
      <c r="AE10" s="2" t="s">
        <v>317</v>
      </c>
      <c r="AF10" s="2" t="s">
        <v>318</v>
      </c>
      <c r="AG10" s="2" t="s">
        <v>319</v>
      </c>
      <c r="AH10" s="2" t="s">
        <v>320</v>
      </c>
      <c r="AI10" s="2" t="s">
        <v>321</v>
      </c>
      <c r="AJ10" s="2" t="s">
        <v>322</v>
      </c>
      <c r="AK10" s="2" t="s">
        <v>323</v>
      </c>
      <c r="AL10" s="2" t="s">
        <v>265</v>
      </c>
      <c r="AM10" s="2" t="s">
        <v>271</v>
      </c>
    </row>
    <row r="11" spans="2:39" ht="15" thickBot="1" x14ac:dyDescent="0.35">
      <c r="B11" s="346" t="str">
        <f t="shared" si="2"/>
        <v>TOTAAL OPERATIONELE KOSTEN</v>
      </c>
      <c r="C11" s="347">
        <f t="shared" si="2"/>
        <v>0</v>
      </c>
      <c r="D11" s="79">
        <f>SUM(D12+D16+D20+D24+D28+D32+D36+D40+D44+D48+D52+D56+D60+D64+D68+D72+D76+D80+D84+D88+D92)</f>
        <v>0</v>
      </c>
      <c r="E11" s="156">
        <f t="shared" ref="E11:L11" si="3">SUM(E12+E16+E20+E24+E28+E32+E36+E40+E44+E48+E52+E56+E60+E64+E68+E72+E76+E80+E84+E88+E92)</f>
        <v>0</v>
      </c>
      <c r="F11" s="80">
        <f t="shared" si="3"/>
        <v>0</v>
      </c>
      <c r="G11" s="81">
        <f t="shared" si="3"/>
        <v>0</v>
      </c>
      <c r="H11" s="81">
        <f t="shared" si="3"/>
        <v>0</v>
      </c>
      <c r="I11" s="81">
        <f t="shared" si="3"/>
        <v>0</v>
      </c>
      <c r="J11" s="81">
        <f t="shared" si="3"/>
        <v>0</v>
      </c>
      <c r="K11" s="81">
        <f t="shared" si="3"/>
        <v>0</v>
      </c>
      <c r="L11" s="82">
        <f t="shared" si="3"/>
        <v>0</v>
      </c>
      <c r="M11" s="103" t="str">
        <f>IF(K11=0,"",K11/D11)</f>
        <v/>
      </c>
      <c r="O11" t="s">
        <v>324</v>
      </c>
      <c r="AB11" s="116" t="s">
        <v>325</v>
      </c>
    </row>
    <row r="12" spans="2:39" x14ac:dyDescent="0.3">
      <c r="B12" s="143">
        <v>1</v>
      </c>
      <c r="C12" s="76" t="str">
        <f>'1'!E11</f>
        <v>CSC X - Pays X 1</v>
      </c>
      <c r="D12" s="83">
        <f>SUM(D13+D14+D15)</f>
        <v>0</v>
      </c>
      <c r="E12" s="113">
        <f t="shared" ref="E12:L12" si="4">SUM(E13+E14+E15)</f>
        <v>0</v>
      </c>
      <c r="F12" s="84">
        <f t="shared" si="4"/>
        <v>0</v>
      </c>
      <c r="G12" s="85">
        <f t="shared" si="4"/>
        <v>0</v>
      </c>
      <c r="H12" s="85">
        <f t="shared" si="4"/>
        <v>0</v>
      </c>
      <c r="I12" s="85">
        <f t="shared" si="4"/>
        <v>0</v>
      </c>
      <c r="J12" s="85">
        <f t="shared" si="4"/>
        <v>0</v>
      </c>
      <c r="K12" s="85">
        <f t="shared" si="4"/>
        <v>0</v>
      </c>
      <c r="L12" s="86">
        <f t="shared" si="4"/>
        <v>0</v>
      </c>
      <c r="M12" s="104" t="str">
        <f>IF(D12=0,"",IF(E12=0,(K12/D12),(K12/E12)))</f>
        <v/>
      </c>
    </row>
    <row r="13" spans="2:39" x14ac:dyDescent="0.3">
      <c r="B13" s="179"/>
      <c r="C13" s="180" t="str">
        <f t="shared" si="2"/>
        <v>Investering</v>
      </c>
      <c r="D13" s="144">
        <f>'1'!D35</f>
        <v>0</v>
      </c>
      <c r="E13" s="115">
        <f>'1'!E35</f>
        <v>0</v>
      </c>
      <c r="F13" s="145">
        <f>'1'!F35</f>
        <v>0</v>
      </c>
      <c r="G13" s="146">
        <f>'1'!G35</f>
        <v>0</v>
      </c>
      <c r="H13" s="146">
        <f>'1'!H35</f>
        <v>0</v>
      </c>
      <c r="I13" s="146">
        <f>'1'!I35</f>
        <v>0</v>
      </c>
      <c r="J13" s="146">
        <f>'1'!J35</f>
        <v>0</v>
      </c>
      <c r="K13" s="108">
        <f>SUM(F13+G13+H13+I13+J13)</f>
        <v>0</v>
      </c>
      <c r="L13" s="108">
        <f>IF(E13=0,(D13-K13),(E13-K13))</f>
        <v>0</v>
      </c>
      <c r="M13" s="109" t="str">
        <f t="shared" ref="M13:M76" si="5">IF(D13=0,"",IF(E13=0,(K13/D13),(K13/E13)))</f>
        <v/>
      </c>
      <c r="P13" t="s">
        <v>326</v>
      </c>
      <c r="AC13" t="s">
        <v>327</v>
      </c>
    </row>
    <row r="14" spans="2:39" x14ac:dyDescent="0.3">
      <c r="B14" s="181"/>
      <c r="C14" s="180" t="str">
        <f t="shared" si="2"/>
        <v>Werking</v>
      </c>
      <c r="D14" s="144">
        <f>'1'!D39</f>
        <v>0</v>
      </c>
      <c r="E14" s="115">
        <f>'1'!E39</f>
        <v>0</v>
      </c>
      <c r="F14" s="145">
        <f>'1'!F39</f>
        <v>0</v>
      </c>
      <c r="G14" s="146">
        <f>'1'!G39</f>
        <v>0</v>
      </c>
      <c r="H14" s="146">
        <f>'1'!H39</f>
        <v>0</v>
      </c>
      <c r="I14" s="146">
        <f>'1'!I39</f>
        <v>0</v>
      </c>
      <c r="J14" s="146">
        <f>'1'!J39</f>
        <v>0</v>
      </c>
      <c r="K14" s="108">
        <f t="shared" ref="K14:K15" si="6">SUM(F14+G14+H14+I14+J14)</f>
        <v>0</v>
      </c>
      <c r="L14" s="108">
        <f t="shared" ref="L14:L15" si="7">IF(E14=0,(D14-K14),(E14-K14))</f>
        <v>0</v>
      </c>
      <c r="M14" s="109" t="str">
        <f t="shared" si="5"/>
        <v/>
      </c>
      <c r="P14" t="s">
        <v>328</v>
      </c>
      <c r="AC14" t="s">
        <v>329</v>
      </c>
    </row>
    <row r="15" spans="2:39" x14ac:dyDescent="0.3">
      <c r="B15" s="182"/>
      <c r="C15" s="180" t="str">
        <f t="shared" si="2"/>
        <v>Personeel</v>
      </c>
      <c r="D15" s="144">
        <f>'1'!D43</f>
        <v>0</v>
      </c>
      <c r="E15" s="115">
        <f>'1'!E43</f>
        <v>0</v>
      </c>
      <c r="F15" s="145">
        <f>'1'!F43</f>
        <v>0</v>
      </c>
      <c r="G15" s="146">
        <f>'1'!G43</f>
        <v>0</v>
      </c>
      <c r="H15" s="146">
        <f>'1'!H43</f>
        <v>0</v>
      </c>
      <c r="I15" s="146">
        <f>'1'!I43</f>
        <v>0</v>
      </c>
      <c r="J15" s="146">
        <f>'1'!J43</f>
        <v>0</v>
      </c>
      <c r="K15" s="108">
        <f t="shared" si="6"/>
        <v>0</v>
      </c>
      <c r="L15" s="108">
        <f t="shared" si="7"/>
        <v>0</v>
      </c>
      <c r="M15" s="109" t="str">
        <f t="shared" si="5"/>
        <v/>
      </c>
      <c r="P15" t="s">
        <v>330</v>
      </c>
      <c r="AC15" t="s">
        <v>331</v>
      </c>
    </row>
    <row r="16" spans="2:39" x14ac:dyDescent="0.3">
      <c r="B16" s="75">
        <v>2</v>
      </c>
      <c r="C16" s="76" t="str">
        <f>'2'!E11</f>
        <v>CSC X - Pays X 2</v>
      </c>
      <c r="D16" s="83">
        <f>SUM(D17+D18+D19)</f>
        <v>0</v>
      </c>
      <c r="E16" s="113">
        <f t="shared" ref="E16" si="8">SUM(E17+E18+E19)</f>
        <v>0</v>
      </c>
      <c r="F16" s="84">
        <f t="shared" ref="F16" si="9">SUM(F17+F18+F19)</f>
        <v>0</v>
      </c>
      <c r="G16" s="85">
        <f t="shared" ref="G16" si="10">SUM(G17+G18+G19)</f>
        <v>0</v>
      </c>
      <c r="H16" s="85">
        <f t="shared" ref="H16" si="11">SUM(H17+H18+H19)</f>
        <v>0</v>
      </c>
      <c r="I16" s="85">
        <f t="shared" ref="I16" si="12">SUM(I17+I18+I19)</f>
        <v>0</v>
      </c>
      <c r="J16" s="85">
        <f t="shared" ref="J16" si="13">SUM(J17+J18+J19)</f>
        <v>0</v>
      </c>
      <c r="K16" s="85">
        <f t="shared" ref="K16" si="14">SUM(K17+K18+K19)</f>
        <v>0</v>
      </c>
      <c r="L16" s="86">
        <f t="shared" ref="L16" si="15">SUM(L17+L18+L19)</f>
        <v>0</v>
      </c>
      <c r="M16" s="104" t="str">
        <f t="shared" si="5"/>
        <v/>
      </c>
    </row>
    <row r="17" spans="2:29" x14ac:dyDescent="0.3">
      <c r="B17" s="179"/>
      <c r="C17" s="183" t="str">
        <f t="shared" ref="C17:C19" si="16">IF($M$2="FR",P17,AC17)</f>
        <v>Investering</v>
      </c>
      <c r="D17" s="144">
        <f>'2'!D35</f>
        <v>0</v>
      </c>
      <c r="E17" s="115">
        <f>'2'!E35</f>
        <v>0</v>
      </c>
      <c r="F17" s="145">
        <f>'2'!F35</f>
        <v>0</v>
      </c>
      <c r="G17" s="146">
        <f>'2'!G35</f>
        <v>0</v>
      </c>
      <c r="H17" s="146">
        <f>'2'!H35</f>
        <v>0</v>
      </c>
      <c r="I17" s="146">
        <f>'2'!I35</f>
        <v>0</v>
      </c>
      <c r="J17" s="146">
        <f>'2'!J35</f>
        <v>0</v>
      </c>
      <c r="K17" s="108">
        <f>SUM(F17+G17+H17+I17+J17)</f>
        <v>0</v>
      </c>
      <c r="L17" s="108">
        <f>IF(E17=0,(D17-K17),(E17-K17))</f>
        <v>0</v>
      </c>
      <c r="M17" s="109" t="str">
        <f t="shared" si="5"/>
        <v/>
      </c>
      <c r="P17" t="s">
        <v>326</v>
      </c>
      <c r="AC17" t="s">
        <v>327</v>
      </c>
    </row>
    <row r="18" spans="2:29" x14ac:dyDescent="0.3">
      <c r="B18" s="181"/>
      <c r="C18" s="183" t="str">
        <f t="shared" si="16"/>
        <v>Werking</v>
      </c>
      <c r="D18" s="144">
        <f>'2'!D39</f>
        <v>0</v>
      </c>
      <c r="E18" s="115">
        <f>'2'!E39</f>
        <v>0</v>
      </c>
      <c r="F18" s="145">
        <f>'2'!F39</f>
        <v>0</v>
      </c>
      <c r="G18" s="146">
        <f>'2'!G39</f>
        <v>0</v>
      </c>
      <c r="H18" s="146">
        <f>'2'!H39</f>
        <v>0</v>
      </c>
      <c r="I18" s="146">
        <f>'2'!I39</f>
        <v>0</v>
      </c>
      <c r="J18" s="146">
        <f>'2'!J39</f>
        <v>0</v>
      </c>
      <c r="K18" s="108">
        <f t="shared" ref="K18:K19" si="17">SUM(F18+G18+H18+I18+J18)</f>
        <v>0</v>
      </c>
      <c r="L18" s="108">
        <f t="shared" ref="L18:L19" si="18">IF(E18=0,(D18-K18),(E18-K18))</f>
        <v>0</v>
      </c>
      <c r="M18" s="109" t="str">
        <f t="shared" si="5"/>
        <v/>
      </c>
      <c r="P18" t="s">
        <v>328</v>
      </c>
      <c r="AC18" t="s">
        <v>329</v>
      </c>
    </row>
    <row r="19" spans="2:29" x14ac:dyDescent="0.3">
      <c r="B19" s="182"/>
      <c r="C19" s="183" t="str">
        <f t="shared" si="16"/>
        <v>Personeel</v>
      </c>
      <c r="D19" s="144">
        <f>'2'!D43</f>
        <v>0</v>
      </c>
      <c r="E19" s="115">
        <f>'2'!E43</f>
        <v>0</v>
      </c>
      <c r="F19" s="145">
        <f>'2'!F43</f>
        <v>0</v>
      </c>
      <c r="G19" s="146">
        <f>'2'!G43</f>
        <v>0</v>
      </c>
      <c r="H19" s="146">
        <f>'2'!H43</f>
        <v>0</v>
      </c>
      <c r="I19" s="146">
        <f>'2'!I43</f>
        <v>0</v>
      </c>
      <c r="J19" s="146">
        <f>'2'!J43</f>
        <v>0</v>
      </c>
      <c r="K19" s="108">
        <f t="shared" si="17"/>
        <v>0</v>
      </c>
      <c r="L19" s="108">
        <f t="shared" si="18"/>
        <v>0</v>
      </c>
      <c r="M19" s="109" t="str">
        <f t="shared" si="5"/>
        <v/>
      </c>
      <c r="P19" t="s">
        <v>330</v>
      </c>
      <c r="AC19" t="s">
        <v>331</v>
      </c>
    </row>
    <row r="20" spans="2:29" x14ac:dyDescent="0.3">
      <c r="B20" s="75">
        <v>3</v>
      </c>
      <c r="C20" s="76" t="str">
        <f>'3'!E11</f>
        <v>CSC X - Pays X 3</v>
      </c>
      <c r="D20" s="83">
        <f>SUM(D21+D22+D23)</f>
        <v>0</v>
      </c>
      <c r="E20" s="113">
        <f t="shared" ref="E20" si="19">SUM(E21+E22+E23)</f>
        <v>0</v>
      </c>
      <c r="F20" s="84">
        <f t="shared" ref="F20" si="20">SUM(F21+F22+F23)</f>
        <v>0</v>
      </c>
      <c r="G20" s="85">
        <f t="shared" ref="G20" si="21">SUM(G21+G22+G23)</f>
        <v>0</v>
      </c>
      <c r="H20" s="85">
        <f t="shared" ref="H20" si="22">SUM(H21+H22+H23)</f>
        <v>0</v>
      </c>
      <c r="I20" s="85">
        <f t="shared" ref="I20" si="23">SUM(I21+I22+I23)</f>
        <v>0</v>
      </c>
      <c r="J20" s="85">
        <f t="shared" ref="J20" si="24">SUM(J21+J22+J23)</f>
        <v>0</v>
      </c>
      <c r="K20" s="85">
        <f t="shared" ref="K20" si="25">SUM(K21+K22+K23)</f>
        <v>0</v>
      </c>
      <c r="L20" s="86">
        <f t="shared" ref="L20" si="26">SUM(L21+L22+L23)</f>
        <v>0</v>
      </c>
      <c r="M20" s="104" t="str">
        <f t="shared" si="5"/>
        <v/>
      </c>
    </row>
    <row r="21" spans="2:29" x14ac:dyDescent="0.3">
      <c r="B21" s="179"/>
      <c r="C21" s="183" t="str">
        <f t="shared" ref="C21:C23" si="27">IF($M$2="FR",P21,AC21)</f>
        <v>Investering</v>
      </c>
      <c r="D21" s="144">
        <f>'3'!D35</f>
        <v>0</v>
      </c>
      <c r="E21" s="115">
        <f>'3'!E35</f>
        <v>0</v>
      </c>
      <c r="F21" s="145">
        <f>'3'!F35</f>
        <v>0</v>
      </c>
      <c r="G21" s="146">
        <f>'3'!G35</f>
        <v>0</v>
      </c>
      <c r="H21" s="146">
        <f>'3'!H35</f>
        <v>0</v>
      </c>
      <c r="I21" s="146">
        <f>'3'!I35</f>
        <v>0</v>
      </c>
      <c r="J21" s="146">
        <f>'3'!J35</f>
        <v>0</v>
      </c>
      <c r="K21" s="108">
        <f>SUM(F21+G21+H21+I21+J21)</f>
        <v>0</v>
      </c>
      <c r="L21" s="108">
        <f>IF(E21=0,(D21-K21),(E21-K21))</f>
        <v>0</v>
      </c>
      <c r="M21" s="109" t="str">
        <f t="shared" si="5"/>
        <v/>
      </c>
      <c r="P21" t="s">
        <v>326</v>
      </c>
      <c r="AC21" t="s">
        <v>327</v>
      </c>
    </row>
    <row r="22" spans="2:29" x14ac:dyDescent="0.3">
      <c r="B22" s="181"/>
      <c r="C22" s="183" t="str">
        <f t="shared" si="27"/>
        <v>Werking</v>
      </c>
      <c r="D22" s="144">
        <f>'3'!D39</f>
        <v>0</v>
      </c>
      <c r="E22" s="115">
        <f>'3'!E39</f>
        <v>0</v>
      </c>
      <c r="F22" s="145">
        <f>'3'!F39</f>
        <v>0</v>
      </c>
      <c r="G22" s="146">
        <f>'3'!G39</f>
        <v>0</v>
      </c>
      <c r="H22" s="146">
        <f>'3'!H39</f>
        <v>0</v>
      </c>
      <c r="I22" s="146">
        <f>'3'!I39</f>
        <v>0</v>
      </c>
      <c r="J22" s="146">
        <f>'3'!J39</f>
        <v>0</v>
      </c>
      <c r="K22" s="108">
        <f t="shared" ref="K22:K23" si="28">SUM(F22+G22+H22+I22+J22)</f>
        <v>0</v>
      </c>
      <c r="L22" s="108">
        <f t="shared" ref="L22:L23" si="29">IF(E22=0,(D22-K22),(E22-K22))</f>
        <v>0</v>
      </c>
      <c r="M22" s="109" t="str">
        <f t="shared" si="5"/>
        <v/>
      </c>
      <c r="P22" t="s">
        <v>328</v>
      </c>
      <c r="AC22" t="s">
        <v>329</v>
      </c>
    </row>
    <row r="23" spans="2:29" x14ac:dyDescent="0.3">
      <c r="B23" s="182"/>
      <c r="C23" s="183" t="str">
        <f t="shared" si="27"/>
        <v>Personeel</v>
      </c>
      <c r="D23" s="144">
        <f>'3'!D43</f>
        <v>0</v>
      </c>
      <c r="E23" s="115">
        <f>'3'!E43</f>
        <v>0</v>
      </c>
      <c r="F23" s="145">
        <f>'3'!F43</f>
        <v>0</v>
      </c>
      <c r="G23" s="146">
        <f>'3'!G43</f>
        <v>0</v>
      </c>
      <c r="H23" s="146">
        <f>'3'!H43</f>
        <v>0</v>
      </c>
      <c r="I23" s="146">
        <f>'3'!I43</f>
        <v>0</v>
      </c>
      <c r="J23" s="146">
        <f>'3'!J43</f>
        <v>0</v>
      </c>
      <c r="K23" s="108">
        <f t="shared" si="28"/>
        <v>0</v>
      </c>
      <c r="L23" s="108">
        <f t="shared" si="29"/>
        <v>0</v>
      </c>
      <c r="M23" s="109" t="str">
        <f t="shared" si="5"/>
        <v/>
      </c>
      <c r="P23" t="s">
        <v>330</v>
      </c>
      <c r="AC23" t="s">
        <v>331</v>
      </c>
    </row>
    <row r="24" spans="2:29" x14ac:dyDescent="0.3">
      <c r="B24" s="75">
        <v>4</v>
      </c>
      <c r="C24" s="76" t="str">
        <f>'4'!E11</f>
        <v>CSC X - Pays X 4</v>
      </c>
      <c r="D24" s="83">
        <f>SUM(D25+D26+D27)</f>
        <v>0</v>
      </c>
      <c r="E24" s="113">
        <f t="shared" ref="E24" si="30">SUM(E25+E26+E27)</f>
        <v>0</v>
      </c>
      <c r="F24" s="84">
        <f t="shared" ref="F24" si="31">SUM(F25+F26+F27)</f>
        <v>0</v>
      </c>
      <c r="G24" s="85">
        <f t="shared" ref="G24" si="32">SUM(G25+G26+G27)</f>
        <v>0</v>
      </c>
      <c r="H24" s="85">
        <f t="shared" ref="H24" si="33">SUM(H25+H26+H27)</f>
        <v>0</v>
      </c>
      <c r="I24" s="85">
        <f t="shared" ref="I24" si="34">SUM(I25+I26+I27)</f>
        <v>0</v>
      </c>
      <c r="J24" s="85">
        <f t="shared" ref="J24" si="35">SUM(J25+J26+J27)</f>
        <v>0</v>
      </c>
      <c r="K24" s="85">
        <f t="shared" ref="K24" si="36">SUM(K25+K26+K27)</f>
        <v>0</v>
      </c>
      <c r="L24" s="86">
        <f t="shared" ref="L24" si="37">SUM(L25+L26+L27)</f>
        <v>0</v>
      </c>
      <c r="M24" s="104" t="str">
        <f t="shared" si="5"/>
        <v/>
      </c>
    </row>
    <row r="25" spans="2:29" x14ac:dyDescent="0.3">
      <c r="B25" s="179"/>
      <c r="C25" s="183" t="str">
        <f t="shared" ref="C25:C27" si="38">IF($M$2="FR",P25,AC25)</f>
        <v>Investering</v>
      </c>
      <c r="D25" s="144">
        <f>'4'!D35</f>
        <v>0</v>
      </c>
      <c r="E25" s="115">
        <f>'4'!E35</f>
        <v>0</v>
      </c>
      <c r="F25" s="145">
        <f>'4'!F35</f>
        <v>0</v>
      </c>
      <c r="G25" s="146">
        <f>'4'!G35</f>
        <v>0</v>
      </c>
      <c r="H25" s="146">
        <f>'4'!H35</f>
        <v>0</v>
      </c>
      <c r="I25" s="146">
        <f>'4'!I35</f>
        <v>0</v>
      </c>
      <c r="J25" s="146">
        <f>'4'!J35</f>
        <v>0</v>
      </c>
      <c r="K25" s="108">
        <f>SUM(F25+G25+H25+I25+J25)</f>
        <v>0</v>
      </c>
      <c r="L25" s="108">
        <f>IF(E25=0,(D25-K25),(E25-K25))</f>
        <v>0</v>
      </c>
      <c r="M25" s="109" t="str">
        <f t="shared" si="5"/>
        <v/>
      </c>
      <c r="P25" t="s">
        <v>326</v>
      </c>
      <c r="AC25" t="s">
        <v>327</v>
      </c>
    </row>
    <row r="26" spans="2:29" x14ac:dyDescent="0.3">
      <c r="B26" s="181"/>
      <c r="C26" s="183" t="str">
        <f t="shared" si="38"/>
        <v>Werking</v>
      </c>
      <c r="D26" s="144">
        <f>'4'!D39</f>
        <v>0</v>
      </c>
      <c r="E26" s="115">
        <f>'4'!E39</f>
        <v>0</v>
      </c>
      <c r="F26" s="145">
        <f>'4'!F39</f>
        <v>0</v>
      </c>
      <c r="G26" s="146">
        <f>'4'!G39</f>
        <v>0</v>
      </c>
      <c r="H26" s="146">
        <f>'4'!H39</f>
        <v>0</v>
      </c>
      <c r="I26" s="146">
        <f>'4'!I39</f>
        <v>0</v>
      </c>
      <c r="J26" s="146">
        <f>'4'!J39</f>
        <v>0</v>
      </c>
      <c r="K26" s="108">
        <f t="shared" ref="K26:K27" si="39">SUM(F26+G26+H26+I26+J26)</f>
        <v>0</v>
      </c>
      <c r="L26" s="108">
        <f t="shared" ref="L26:L27" si="40">IF(E26=0,(D26-K26),(E26-K26))</f>
        <v>0</v>
      </c>
      <c r="M26" s="109" t="str">
        <f t="shared" si="5"/>
        <v/>
      </c>
      <c r="P26" t="s">
        <v>328</v>
      </c>
      <c r="AC26" t="s">
        <v>329</v>
      </c>
    </row>
    <row r="27" spans="2:29" x14ac:dyDescent="0.3">
      <c r="B27" s="182"/>
      <c r="C27" s="183" t="str">
        <f t="shared" si="38"/>
        <v>Personeel</v>
      </c>
      <c r="D27" s="144">
        <f>'4'!D43</f>
        <v>0</v>
      </c>
      <c r="E27" s="115">
        <f>'4'!E43</f>
        <v>0</v>
      </c>
      <c r="F27" s="145">
        <f>'4'!F43</f>
        <v>0</v>
      </c>
      <c r="G27" s="146">
        <f>'4'!G43</f>
        <v>0</v>
      </c>
      <c r="H27" s="146">
        <f>'4'!H43</f>
        <v>0</v>
      </c>
      <c r="I27" s="146">
        <f>'4'!I43</f>
        <v>0</v>
      </c>
      <c r="J27" s="146">
        <f>'4'!J43</f>
        <v>0</v>
      </c>
      <c r="K27" s="108">
        <f t="shared" si="39"/>
        <v>0</v>
      </c>
      <c r="L27" s="108">
        <f t="shared" si="40"/>
        <v>0</v>
      </c>
      <c r="M27" s="109" t="str">
        <f t="shared" si="5"/>
        <v/>
      </c>
      <c r="P27" t="s">
        <v>330</v>
      </c>
      <c r="AC27" t="s">
        <v>331</v>
      </c>
    </row>
    <row r="28" spans="2:29" x14ac:dyDescent="0.3">
      <c r="B28" s="75">
        <v>5</v>
      </c>
      <c r="C28" s="76" t="str">
        <f>'5'!E11</f>
        <v>CSC X - Pays X 5</v>
      </c>
      <c r="D28" s="83">
        <f>SUM(D29+D30+D31)</f>
        <v>0</v>
      </c>
      <c r="E28" s="113">
        <f t="shared" ref="E28" si="41">SUM(E29+E30+E31)</f>
        <v>0</v>
      </c>
      <c r="F28" s="84">
        <f t="shared" ref="F28" si="42">SUM(F29+F30+F31)</f>
        <v>0</v>
      </c>
      <c r="G28" s="85">
        <f t="shared" ref="G28" si="43">SUM(G29+G30+G31)</f>
        <v>0</v>
      </c>
      <c r="H28" s="85">
        <f t="shared" ref="H28" si="44">SUM(H29+H30+H31)</f>
        <v>0</v>
      </c>
      <c r="I28" s="85">
        <f t="shared" ref="I28" si="45">SUM(I29+I30+I31)</f>
        <v>0</v>
      </c>
      <c r="J28" s="85">
        <f t="shared" ref="J28" si="46">SUM(J29+J30+J31)</f>
        <v>0</v>
      </c>
      <c r="K28" s="85">
        <f t="shared" ref="K28" si="47">SUM(K29+K30+K31)</f>
        <v>0</v>
      </c>
      <c r="L28" s="86">
        <f t="shared" ref="L28" si="48">SUM(L29+L30+L31)</f>
        <v>0</v>
      </c>
      <c r="M28" s="104" t="str">
        <f t="shared" si="5"/>
        <v/>
      </c>
    </row>
    <row r="29" spans="2:29" x14ac:dyDescent="0.3">
      <c r="B29" s="179"/>
      <c r="C29" s="183" t="str">
        <f t="shared" ref="C29:C31" si="49">IF($M$2="FR",P29,AC29)</f>
        <v>Investering</v>
      </c>
      <c r="D29" s="144">
        <f>'5'!D35</f>
        <v>0</v>
      </c>
      <c r="E29" s="115">
        <f>'5'!E35</f>
        <v>0</v>
      </c>
      <c r="F29" s="145">
        <f>'5'!F35</f>
        <v>0</v>
      </c>
      <c r="G29" s="146">
        <f>'5'!G35</f>
        <v>0</v>
      </c>
      <c r="H29" s="146">
        <f>'5'!H35</f>
        <v>0</v>
      </c>
      <c r="I29" s="146">
        <f>'5'!I35</f>
        <v>0</v>
      </c>
      <c r="J29" s="146">
        <f>'5'!J35</f>
        <v>0</v>
      </c>
      <c r="K29" s="108">
        <f>SUM(F29+G29+H29+I29+J29)</f>
        <v>0</v>
      </c>
      <c r="L29" s="108">
        <f>IF(E29=0,(D29-K29),(E29-K29))</f>
        <v>0</v>
      </c>
      <c r="M29" s="109" t="str">
        <f t="shared" si="5"/>
        <v/>
      </c>
      <c r="P29" t="s">
        <v>326</v>
      </c>
      <c r="AC29" t="s">
        <v>327</v>
      </c>
    </row>
    <row r="30" spans="2:29" x14ac:dyDescent="0.3">
      <c r="B30" s="181"/>
      <c r="C30" s="183" t="str">
        <f t="shared" si="49"/>
        <v>Werking</v>
      </c>
      <c r="D30" s="144">
        <f>'5'!D39</f>
        <v>0</v>
      </c>
      <c r="E30" s="115">
        <f>'5'!E39</f>
        <v>0</v>
      </c>
      <c r="F30" s="145">
        <f>'5'!F39</f>
        <v>0</v>
      </c>
      <c r="G30" s="146">
        <f>'5'!G39</f>
        <v>0</v>
      </c>
      <c r="H30" s="146">
        <f>'5'!H39</f>
        <v>0</v>
      </c>
      <c r="I30" s="146">
        <f>'5'!I39</f>
        <v>0</v>
      </c>
      <c r="J30" s="146">
        <f>'5'!J39</f>
        <v>0</v>
      </c>
      <c r="K30" s="108">
        <f t="shared" ref="K30:K31" si="50">SUM(F30+G30+H30+I30+J30)</f>
        <v>0</v>
      </c>
      <c r="L30" s="108">
        <f t="shared" ref="L30:L31" si="51">IF(E30=0,(D30-K30),(E30-K30))</f>
        <v>0</v>
      </c>
      <c r="M30" s="109" t="str">
        <f t="shared" si="5"/>
        <v/>
      </c>
      <c r="P30" t="s">
        <v>328</v>
      </c>
      <c r="AC30" t="s">
        <v>329</v>
      </c>
    </row>
    <row r="31" spans="2:29" x14ac:dyDescent="0.3">
      <c r="B31" s="182"/>
      <c r="C31" s="183" t="str">
        <f t="shared" si="49"/>
        <v>Personeel</v>
      </c>
      <c r="D31" s="144">
        <f>'5'!D43</f>
        <v>0</v>
      </c>
      <c r="E31" s="115">
        <f>'5'!E43</f>
        <v>0</v>
      </c>
      <c r="F31" s="145">
        <f>'5'!F43</f>
        <v>0</v>
      </c>
      <c r="G31" s="146">
        <f>'5'!G43</f>
        <v>0</v>
      </c>
      <c r="H31" s="146">
        <f>'5'!H43</f>
        <v>0</v>
      </c>
      <c r="I31" s="146">
        <f>'5'!I43</f>
        <v>0</v>
      </c>
      <c r="J31" s="146">
        <f>'5'!J43</f>
        <v>0</v>
      </c>
      <c r="K31" s="108">
        <f t="shared" si="50"/>
        <v>0</v>
      </c>
      <c r="L31" s="108">
        <f t="shared" si="51"/>
        <v>0</v>
      </c>
      <c r="M31" s="109" t="str">
        <f t="shared" si="5"/>
        <v/>
      </c>
      <c r="P31" t="s">
        <v>330</v>
      </c>
      <c r="AC31" t="s">
        <v>331</v>
      </c>
    </row>
    <row r="32" spans="2:29" x14ac:dyDescent="0.3">
      <c r="B32" s="75">
        <v>6</v>
      </c>
      <c r="C32" s="76" t="str">
        <f>'6'!E11</f>
        <v>CSC X - Pays X 6</v>
      </c>
      <c r="D32" s="83">
        <f>SUM(D33+D34+D35)</f>
        <v>0</v>
      </c>
      <c r="E32" s="113">
        <f t="shared" ref="E32" si="52">SUM(E33+E34+E35)</f>
        <v>0</v>
      </c>
      <c r="F32" s="84">
        <f t="shared" ref="F32" si="53">SUM(F33+F34+F35)</f>
        <v>0</v>
      </c>
      <c r="G32" s="85">
        <f t="shared" ref="G32" si="54">SUM(G33+G34+G35)</f>
        <v>0</v>
      </c>
      <c r="H32" s="85">
        <f t="shared" ref="H32" si="55">SUM(H33+H34+H35)</f>
        <v>0</v>
      </c>
      <c r="I32" s="85">
        <f t="shared" ref="I32" si="56">SUM(I33+I34+I35)</f>
        <v>0</v>
      </c>
      <c r="J32" s="85">
        <f t="shared" ref="J32" si="57">SUM(J33+J34+J35)</f>
        <v>0</v>
      </c>
      <c r="K32" s="85">
        <f t="shared" ref="K32" si="58">SUM(K33+K34+K35)</f>
        <v>0</v>
      </c>
      <c r="L32" s="86">
        <f t="shared" ref="L32" si="59">SUM(L33+L34+L35)</f>
        <v>0</v>
      </c>
      <c r="M32" s="104" t="str">
        <f t="shared" si="5"/>
        <v/>
      </c>
    </row>
    <row r="33" spans="2:29" x14ac:dyDescent="0.3">
      <c r="B33" s="179"/>
      <c r="C33" s="183" t="str">
        <f t="shared" ref="C33:C35" si="60">IF($M$2="FR",P33,AC33)</f>
        <v>Investering</v>
      </c>
      <c r="D33" s="144">
        <f>'6'!D35</f>
        <v>0</v>
      </c>
      <c r="E33" s="115">
        <f>'6'!E35</f>
        <v>0</v>
      </c>
      <c r="F33" s="145">
        <f>'6'!F35</f>
        <v>0</v>
      </c>
      <c r="G33" s="146">
        <f>'6'!G35</f>
        <v>0</v>
      </c>
      <c r="H33" s="146">
        <f>'6'!H35</f>
        <v>0</v>
      </c>
      <c r="I33" s="146">
        <f>'6'!I35</f>
        <v>0</v>
      </c>
      <c r="J33" s="146">
        <f>'6'!J35</f>
        <v>0</v>
      </c>
      <c r="K33" s="108">
        <f>SUM(F33+G33+H33+I33+J33)</f>
        <v>0</v>
      </c>
      <c r="L33" s="108">
        <f>IF(E33=0,(D33-K33),(E33-K33))</f>
        <v>0</v>
      </c>
      <c r="M33" s="109" t="str">
        <f t="shared" si="5"/>
        <v/>
      </c>
      <c r="P33" t="s">
        <v>326</v>
      </c>
      <c r="AC33" t="s">
        <v>327</v>
      </c>
    </row>
    <row r="34" spans="2:29" x14ac:dyDescent="0.3">
      <c r="B34" s="181"/>
      <c r="C34" s="183" t="str">
        <f t="shared" si="60"/>
        <v>Werking</v>
      </c>
      <c r="D34" s="144">
        <f>'6'!D39</f>
        <v>0</v>
      </c>
      <c r="E34" s="115">
        <f>'6'!E39</f>
        <v>0</v>
      </c>
      <c r="F34" s="145">
        <f>'6'!F39</f>
        <v>0</v>
      </c>
      <c r="G34" s="146">
        <f>'6'!G39</f>
        <v>0</v>
      </c>
      <c r="H34" s="146">
        <f>'6'!H39</f>
        <v>0</v>
      </c>
      <c r="I34" s="146">
        <f>'6'!I39</f>
        <v>0</v>
      </c>
      <c r="J34" s="146">
        <f>'6'!J39</f>
        <v>0</v>
      </c>
      <c r="K34" s="108">
        <f t="shared" ref="K34:K35" si="61">SUM(F34+G34+H34+I34+J34)</f>
        <v>0</v>
      </c>
      <c r="L34" s="108">
        <f t="shared" ref="L34:L35" si="62">IF(E34=0,(D34-K34),(E34-K34))</f>
        <v>0</v>
      </c>
      <c r="M34" s="109" t="str">
        <f t="shared" si="5"/>
        <v/>
      </c>
      <c r="P34" t="s">
        <v>328</v>
      </c>
      <c r="AC34" t="s">
        <v>329</v>
      </c>
    </row>
    <row r="35" spans="2:29" x14ac:dyDescent="0.3">
      <c r="B35" s="182"/>
      <c r="C35" s="183" t="str">
        <f t="shared" si="60"/>
        <v>Personeel</v>
      </c>
      <c r="D35" s="144">
        <f>'6'!D43</f>
        <v>0</v>
      </c>
      <c r="E35" s="115">
        <f>'6'!E43</f>
        <v>0</v>
      </c>
      <c r="F35" s="145">
        <f>'6'!F43</f>
        <v>0</v>
      </c>
      <c r="G35" s="146">
        <f>'6'!G43</f>
        <v>0</v>
      </c>
      <c r="H35" s="146">
        <f>'6'!H43</f>
        <v>0</v>
      </c>
      <c r="I35" s="146">
        <f>'6'!I43</f>
        <v>0</v>
      </c>
      <c r="J35" s="146">
        <f>'6'!J43</f>
        <v>0</v>
      </c>
      <c r="K35" s="108">
        <f t="shared" si="61"/>
        <v>0</v>
      </c>
      <c r="L35" s="108">
        <f t="shared" si="62"/>
        <v>0</v>
      </c>
      <c r="M35" s="109" t="str">
        <f t="shared" si="5"/>
        <v/>
      </c>
      <c r="P35" t="s">
        <v>330</v>
      </c>
      <c r="AC35" t="s">
        <v>331</v>
      </c>
    </row>
    <row r="36" spans="2:29" x14ac:dyDescent="0.3">
      <c r="B36" s="75">
        <v>7</v>
      </c>
      <c r="C36" s="76" t="str">
        <f>'7'!E11</f>
        <v>CSC X - Pays X 7</v>
      </c>
      <c r="D36" s="83">
        <f>SUM(D37+D38+D39)</f>
        <v>0</v>
      </c>
      <c r="E36" s="113">
        <f t="shared" ref="E36" si="63">SUM(E37+E38+E39)</f>
        <v>0</v>
      </c>
      <c r="F36" s="84">
        <f t="shared" ref="F36" si="64">SUM(F37+F38+F39)</f>
        <v>0</v>
      </c>
      <c r="G36" s="85">
        <f t="shared" ref="G36" si="65">SUM(G37+G38+G39)</f>
        <v>0</v>
      </c>
      <c r="H36" s="85">
        <f t="shared" ref="H36" si="66">SUM(H37+H38+H39)</f>
        <v>0</v>
      </c>
      <c r="I36" s="85">
        <f t="shared" ref="I36" si="67">SUM(I37+I38+I39)</f>
        <v>0</v>
      </c>
      <c r="J36" s="85">
        <f t="shared" ref="J36" si="68">SUM(J37+J38+J39)</f>
        <v>0</v>
      </c>
      <c r="K36" s="85">
        <f t="shared" ref="K36" si="69">SUM(K37+K38+K39)</f>
        <v>0</v>
      </c>
      <c r="L36" s="86">
        <f t="shared" ref="L36" si="70">SUM(L37+L38+L39)</f>
        <v>0</v>
      </c>
      <c r="M36" s="104" t="str">
        <f t="shared" si="5"/>
        <v/>
      </c>
    </row>
    <row r="37" spans="2:29" x14ac:dyDescent="0.3">
      <c r="B37" s="179"/>
      <c r="C37" s="183" t="str">
        <f t="shared" ref="C37:C39" si="71">IF($M$2="FR",P37,AC37)</f>
        <v>Investering</v>
      </c>
      <c r="D37" s="144">
        <f>'7'!D35</f>
        <v>0</v>
      </c>
      <c r="E37" s="115">
        <f>'7'!E35</f>
        <v>0</v>
      </c>
      <c r="F37" s="145">
        <f>'7'!F35</f>
        <v>0</v>
      </c>
      <c r="G37" s="146">
        <f>'7'!G35</f>
        <v>0</v>
      </c>
      <c r="H37" s="146">
        <f>'7'!H35</f>
        <v>0</v>
      </c>
      <c r="I37" s="146">
        <f>'7'!I35</f>
        <v>0</v>
      </c>
      <c r="J37" s="146">
        <f>'7'!J35</f>
        <v>0</v>
      </c>
      <c r="K37" s="108">
        <f>SUM(F37+G37+H37+I37+J37)</f>
        <v>0</v>
      </c>
      <c r="L37" s="108">
        <f>IF(E37=0,(D37-K37),(E37-K37))</f>
        <v>0</v>
      </c>
      <c r="M37" s="109" t="str">
        <f t="shared" si="5"/>
        <v/>
      </c>
      <c r="P37" t="s">
        <v>326</v>
      </c>
      <c r="AC37" t="s">
        <v>327</v>
      </c>
    </row>
    <row r="38" spans="2:29" x14ac:dyDescent="0.3">
      <c r="B38" s="181"/>
      <c r="C38" s="183" t="str">
        <f t="shared" si="71"/>
        <v>Werking</v>
      </c>
      <c r="D38" s="144">
        <f>'7'!D39</f>
        <v>0</v>
      </c>
      <c r="E38" s="115">
        <f>'7'!E39</f>
        <v>0</v>
      </c>
      <c r="F38" s="145">
        <f>'7'!F39</f>
        <v>0</v>
      </c>
      <c r="G38" s="146">
        <f>'7'!G39</f>
        <v>0</v>
      </c>
      <c r="H38" s="146">
        <f>'7'!H39</f>
        <v>0</v>
      </c>
      <c r="I38" s="146">
        <f>'7'!I39</f>
        <v>0</v>
      </c>
      <c r="J38" s="146">
        <f>'7'!J39</f>
        <v>0</v>
      </c>
      <c r="K38" s="108">
        <f t="shared" ref="K38:K39" si="72">SUM(F38+G38+H38+I38+J38)</f>
        <v>0</v>
      </c>
      <c r="L38" s="108">
        <f t="shared" ref="L38:L39" si="73">IF(E38=0,(D38-K38),(E38-K38))</f>
        <v>0</v>
      </c>
      <c r="M38" s="109" t="str">
        <f t="shared" si="5"/>
        <v/>
      </c>
      <c r="P38" t="s">
        <v>328</v>
      </c>
      <c r="AC38" t="s">
        <v>329</v>
      </c>
    </row>
    <row r="39" spans="2:29" x14ac:dyDescent="0.3">
      <c r="B39" s="182"/>
      <c r="C39" s="183" t="str">
        <f t="shared" si="71"/>
        <v>Personeel</v>
      </c>
      <c r="D39" s="144">
        <f>'7'!D43</f>
        <v>0</v>
      </c>
      <c r="E39" s="115">
        <f>'7'!E43</f>
        <v>0</v>
      </c>
      <c r="F39" s="145">
        <f>'7'!F43</f>
        <v>0</v>
      </c>
      <c r="G39" s="146">
        <f>'7'!G43</f>
        <v>0</v>
      </c>
      <c r="H39" s="146">
        <f>'7'!H43</f>
        <v>0</v>
      </c>
      <c r="I39" s="146">
        <f>'7'!I43</f>
        <v>0</v>
      </c>
      <c r="J39" s="146">
        <f>'7'!J43</f>
        <v>0</v>
      </c>
      <c r="K39" s="108">
        <f t="shared" si="72"/>
        <v>0</v>
      </c>
      <c r="L39" s="108">
        <f t="shared" si="73"/>
        <v>0</v>
      </c>
      <c r="M39" s="109" t="str">
        <f t="shared" si="5"/>
        <v/>
      </c>
      <c r="P39" t="s">
        <v>330</v>
      </c>
      <c r="AC39" t="s">
        <v>331</v>
      </c>
    </row>
    <row r="40" spans="2:29" x14ac:dyDescent="0.3">
      <c r="B40" s="75">
        <v>8</v>
      </c>
      <c r="C40" s="76" t="str">
        <f>'8'!E11</f>
        <v>CSC X - Pays X 8</v>
      </c>
      <c r="D40" s="83">
        <f>SUM(D41+D42+D43)</f>
        <v>0</v>
      </c>
      <c r="E40" s="113">
        <f t="shared" ref="E40" si="74">SUM(E41+E42+E43)</f>
        <v>0</v>
      </c>
      <c r="F40" s="84">
        <f t="shared" ref="F40" si="75">SUM(F41+F42+F43)</f>
        <v>0</v>
      </c>
      <c r="G40" s="85">
        <f t="shared" ref="G40" si="76">SUM(G41+G42+G43)</f>
        <v>0</v>
      </c>
      <c r="H40" s="85">
        <f t="shared" ref="H40" si="77">SUM(H41+H42+H43)</f>
        <v>0</v>
      </c>
      <c r="I40" s="85">
        <f t="shared" ref="I40" si="78">SUM(I41+I42+I43)</f>
        <v>0</v>
      </c>
      <c r="J40" s="85">
        <f t="shared" ref="J40" si="79">SUM(J41+J42+J43)</f>
        <v>0</v>
      </c>
      <c r="K40" s="85">
        <f t="shared" ref="K40" si="80">SUM(K41+K42+K43)</f>
        <v>0</v>
      </c>
      <c r="L40" s="86">
        <f t="shared" ref="L40" si="81">SUM(L41+L42+L43)</f>
        <v>0</v>
      </c>
      <c r="M40" s="104" t="str">
        <f t="shared" si="5"/>
        <v/>
      </c>
    </row>
    <row r="41" spans="2:29" x14ac:dyDescent="0.3">
      <c r="B41" s="179"/>
      <c r="C41" s="183" t="str">
        <f t="shared" ref="C41:C43" si="82">IF($M$2="FR",P41,AC41)</f>
        <v>Investering</v>
      </c>
      <c r="D41" s="144">
        <f>'8'!D35</f>
        <v>0</v>
      </c>
      <c r="E41" s="115">
        <f>'8'!E35</f>
        <v>0</v>
      </c>
      <c r="F41" s="145">
        <f>'8'!F35</f>
        <v>0</v>
      </c>
      <c r="G41" s="146">
        <f>'8'!G35</f>
        <v>0</v>
      </c>
      <c r="H41" s="146">
        <f>'8'!H35</f>
        <v>0</v>
      </c>
      <c r="I41" s="146">
        <f>'8'!I35</f>
        <v>0</v>
      </c>
      <c r="J41" s="146">
        <f>'8'!J35</f>
        <v>0</v>
      </c>
      <c r="K41" s="108">
        <f>SUM(F41+G41+H41+I41+J41)</f>
        <v>0</v>
      </c>
      <c r="L41" s="108">
        <f>IF(E41=0,(D41-K41),(E41-K41))</f>
        <v>0</v>
      </c>
      <c r="M41" s="109" t="str">
        <f t="shared" si="5"/>
        <v/>
      </c>
      <c r="P41" t="s">
        <v>326</v>
      </c>
      <c r="AC41" t="s">
        <v>327</v>
      </c>
    </row>
    <row r="42" spans="2:29" x14ac:dyDescent="0.3">
      <c r="B42" s="181"/>
      <c r="C42" s="183" t="str">
        <f t="shared" si="82"/>
        <v>Werking</v>
      </c>
      <c r="D42" s="144">
        <f>'8'!D39</f>
        <v>0</v>
      </c>
      <c r="E42" s="115">
        <f>'8'!E39</f>
        <v>0</v>
      </c>
      <c r="F42" s="145">
        <f>'8'!F39</f>
        <v>0</v>
      </c>
      <c r="G42" s="146">
        <f>'8'!G39</f>
        <v>0</v>
      </c>
      <c r="H42" s="146">
        <f>'8'!H39</f>
        <v>0</v>
      </c>
      <c r="I42" s="146">
        <f>'8'!I39</f>
        <v>0</v>
      </c>
      <c r="J42" s="146">
        <f>'8'!J39</f>
        <v>0</v>
      </c>
      <c r="K42" s="108">
        <f t="shared" ref="K42:K43" si="83">SUM(F42+G42+H42+I42+J42)</f>
        <v>0</v>
      </c>
      <c r="L42" s="108">
        <f t="shared" ref="L42:L43" si="84">IF(E42=0,(D42-K42),(E42-K42))</f>
        <v>0</v>
      </c>
      <c r="M42" s="109" t="str">
        <f t="shared" si="5"/>
        <v/>
      </c>
      <c r="P42" t="s">
        <v>328</v>
      </c>
      <c r="AC42" t="s">
        <v>329</v>
      </c>
    </row>
    <row r="43" spans="2:29" x14ac:dyDescent="0.3">
      <c r="B43" s="182"/>
      <c r="C43" s="183" t="str">
        <f t="shared" si="82"/>
        <v>Personeel</v>
      </c>
      <c r="D43" s="144">
        <f>'8'!D43</f>
        <v>0</v>
      </c>
      <c r="E43" s="115">
        <f>'8'!E43</f>
        <v>0</v>
      </c>
      <c r="F43" s="145">
        <f>'8'!F43</f>
        <v>0</v>
      </c>
      <c r="G43" s="146">
        <f>'8'!G43</f>
        <v>0</v>
      </c>
      <c r="H43" s="146">
        <f>'8'!H43</f>
        <v>0</v>
      </c>
      <c r="I43" s="146">
        <f>'8'!I43</f>
        <v>0</v>
      </c>
      <c r="J43" s="146">
        <f>'8'!J43</f>
        <v>0</v>
      </c>
      <c r="K43" s="108">
        <f t="shared" si="83"/>
        <v>0</v>
      </c>
      <c r="L43" s="108">
        <f t="shared" si="84"/>
        <v>0</v>
      </c>
      <c r="M43" s="109" t="str">
        <f t="shared" si="5"/>
        <v/>
      </c>
      <c r="P43" t="s">
        <v>330</v>
      </c>
      <c r="AC43" t="s">
        <v>331</v>
      </c>
    </row>
    <row r="44" spans="2:29" x14ac:dyDescent="0.3">
      <c r="B44" s="75">
        <v>9</v>
      </c>
      <c r="C44" s="76" t="str">
        <f>'9'!E11</f>
        <v>CSC X - Pays X 9</v>
      </c>
      <c r="D44" s="83">
        <f>SUM(D45+D46+D47)</f>
        <v>0</v>
      </c>
      <c r="E44" s="113">
        <f t="shared" ref="E44" si="85">SUM(E45+E46+E47)</f>
        <v>0</v>
      </c>
      <c r="F44" s="84">
        <f t="shared" ref="F44" si="86">SUM(F45+F46+F47)</f>
        <v>0</v>
      </c>
      <c r="G44" s="85">
        <f t="shared" ref="G44" si="87">SUM(G45+G46+G47)</f>
        <v>0</v>
      </c>
      <c r="H44" s="85">
        <f t="shared" ref="H44" si="88">SUM(H45+H46+H47)</f>
        <v>0</v>
      </c>
      <c r="I44" s="85">
        <f t="shared" ref="I44" si="89">SUM(I45+I46+I47)</f>
        <v>0</v>
      </c>
      <c r="J44" s="85">
        <f t="shared" ref="J44" si="90">SUM(J45+J46+J47)</f>
        <v>0</v>
      </c>
      <c r="K44" s="85">
        <f t="shared" ref="K44" si="91">SUM(K45+K46+K47)</f>
        <v>0</v>
      </c>
      <c r="L44" s="86">
        <f t="shared" ref="L44" si="92">SUM(L45+L46+L47)</f>
        <v>0</v>
      </c>
      <c r="M44" s="104" t="str">
        <f t="shared" si="5"/>
        <v/>
      </c>
    </row>
    <row r="45" spans="2:29" x14ac:dyDescent="0.3">
      <c r="B45" s="179"/>
      <c r="C45" s="183" t="str">
        <f t="shared" ref="C45:C47" si="93">IF($M$2="FR",P45,AC45)</f>
        <v>Investering</v>
      </c>
      <c r="D45" s="144">
        <f>'9'!D35</f>
        <v>0</v>
      </c>
      <c r="E45" s="115">
        <f>'9'!E35</f>
        <v>0</v>
      </c>
      <c r="F45" s="145">
        <f>'9'!F35</f>
        <v>0</v>
      </c>
      <c r="G45" s="146">
        <f>'9'!G35</f>
        <v>0</v>
      </c>
      <c r="H45" s="146">
        <f>'9'!H35</f>
        <v>0</v>
      </c>
      <c r="I45" s="146">
        <f>'9'!I35</f>
        <v>0</v>
      </c>
      <c r="J45" s="146">
        <f>'9'!J35</f>
        <v>0</v>
      </c>
      <c r="K45" s="108">
        <f>SUM(F45+G45+H45+I45+J45)</f>
        <v>0</v>
      </c>
      <c r="L45" s="108">
        <f>IF(E45=0,(D45-K45),(E45-K45))</f>
        <v>0</v>
      </c>
      <c r="M45" s="109" t="str">
        <f t="shared" si="5"/>
        <v/>
      </c>
      <c r="P45" t="s">
        <v>326</v>
      </c>
      <c r="AC45" t="s">
        <v>327</v>
      </c>
    </row>
    <row r="46" spans="2:29" x14ac:dyDescent="0.3">
      <c r="B46" s="181"/>
      <c r="C46" s="183" t="str">
        <f t="shared" si="93"/>
        <v>Werking</v>
      </c>
      <c r="D46" s="144">
        <f>'9'!D39</f>
        <v>0</v>
      </c>
      <c r="E46" s="115">
        <f>'9'!E39</f>
        <v>0</v>
      </c>
      <c r="F46" s="145">
        <f>'9'!F39</f>
        <v>0</v>
      </c>
      <c r="G46" s="146">
        <f>'9'!G39</f>
        <v>0</v>
      </c>
      <c r="H46" s="146">
        <f>'9'!H39</f>
        <v>0</v>
      </c>
      <c r="I46" s="146">
        <f>'9'!I39</f>
        <v>0</v>
      </c>
      <c r="J46" s="146">
        <f>'9'!J39</f>
        <v>0</v>
      </c>
      <c r="K46" s="108">
        <f t="shared" ref="K46:K47" si="94">SUM(F46+G46+H46+I46+J46)</f>
        <v>0</v>
      </c>
      <c r="L46" s="108">
        <f t="shared" ref="L46:L47" si="95">IF(E46=0,(D46-K46),(E46-K46))</f>
        <v>0</v>
      </c>
      <c r="M46" s="109" t="str">
        <f t="shared" si="5"/>
        <v/>
      </c>
      <c r="P46" t="s">
        <v>328</v>
      </c>
      <c r="AC46" t="s">
        <v>329</v>
      </c>
    </row>
    <row r="47" spans="2:29" x14ac:dyDescent="0.3">
      <c r="B47" s="182"/>
      <c r="C47" s="183" t="str">
        <f t="shared" si="93"/>
        <v>Personeel</v>
      </c>
      <c r="D47" s="144">
        <f>'9'!D43</f>
        <v>0</v>
      </c>
      <c r="E47" s="115">
        <f>'9'!E43</f>
        <v>0</v>
      </c>
      <c r="F47" s="145">
        <f>'9'!F43</f>
        <v>0</v>
      </c>
      <c r="G47" s="146">
        <f>'9'!G43</f>
        <v>0</v>
      </c>
      <c r="H47" s="146">
        <f>'9'!H43</f>
        <v>0</v>
      </c>
      <c r="I47" s="146">
        <f>'9'!I43</f>
        <v>0</v>
      </c>
      <c r="J47" s="146">
        <f>'9'!J43</f>
        <v>0</v>
      </c>
      <c r="K47" s="108">
        <f t="shared" si="94"/>
        <v>0</v>
      </c>
      <c r="L47" s="108">
        <f t="shared" si="95"/>
        <v>0</v>
      </c>
      <c r="M47" s="109" t="str">
        <f t="shared" si="5"/>
        <v/>
      </c>
      <c r="P47" t="s">
        <v>330</v>
      </c>
      <c r="AC47" t="s">
        <v>331</v>
      </c>
    </row>
    <row r="48" spans="2:29" x14ac:dyDescent="0.3">
      <c r="B48" s="75">
        <v>10</v>
      </c>
      <c r="C48" s="76" t="str">
        <f>'10'!E11</f>
        <v>CSC X - Pays X 10</v>
      </c>
      <c r="D48" s="83">
        <f>SUM(D49+D50+D51)</f>
        <v>0</v>
      </c>
      <c r="E48" s="113">
        <f t="shared" ref="E48" si="96">SUM(E49+E50+E51)</f>
        <v>0</v>
      </c>
      <c r="F48" s="84">
        <f t="shared" ref="F48" si="97">SUM(F49+F50+F51)</f>
        <v>0</v>
      </c>
      <c r="G48" s="85">
        <f t="shared" ref="G48" si="98">SUM(G49+G50+G51)</f>
        <v>0</v>
      </c>
      <c r="H48" s="85">
        <f t="shared" ref="H48" si="99">SUM(H49+H50+H51)</f>
        <v>0</v>
      </c>
      <c r="I48" s="85">
        <f t="shared" ref="I48" si="100">SUM(I49+I50+I51)</f>
        <v>0</v>
      </c>
      <c r="J48" s="85">
        <f t="shared" ref="J48" si="101">SUM(J49+J50+J51)</f>
        <v>0</v>
      </c>
      <c r="K48" s="85">
        <f t="shared" ref="K48" si="102">SUM(K49+K50+K51)</f>
        <v>0</v>
      </c>
      <c r="L48" s="86">
        <f t="shared" ref="L48" si="103">SUM(L49+L50+L51)</f>
        <v>0</v>
      </c>
      <c r="M48" s="104" t="str">
        <f t="shared" si="5"/>
        <v/>
      </c>
    </row>
    <row r="49" spans="2:29" x14ac:dyDescent="0.3">
      <c r="B49" s="179"/>
      <c r="C49" s="183" t="str">
        <f t="shared" ref="C49:C51" si="104">IF($M$2="FR",P49,AC49)</f>
        <v>Investering</v>
      </c>
      <c r="D49" s="144">
        <f>'10'!D35</f>
        <v>0</v>
      </c>
      <c r="E49" s="115">
        <f>'10'!E35</f>
        <v>0</v>
      </c>
      <c r="F49" s="145">
        <f>'10'!F35</f>
        <v>0</v>
      </c>
      <c r="G49" s="146">
        <f>'10'!G35</f>
        <v>0</v>
      </c>
      <c r="H49" s="146">
        <f>'10'!H35</f>
        <v>0</v>
      </c>
      <c r="I49" s="146">
        <f>'10'!I35</f>
        <v>0</v>
      </c>
      <c r="J49" s="146">
        <f>'10'!J35</f>
        <v>0</v>
      </c>
      <c r="K49" s="108">
        <f>SUM(F49+G49+H49+I49+J49)</f>
        <v>0</v>
      </c>
      <c r="L49" s="108">
        <f>IF(E49=0,(D49-K49),(E49-K49))</f>
        <v>0</v>
      </c>
      <c r="M49" s="109" t="str">
        <f t="shared" si="5"/>
        <v/>
      </c>
      <c r="P49" t="s">
        <v>326</v>
      </c>
      <c r="AC49" t="s">
        <v>327</v>
      </c>
    </row>
    <row r="50" spans="2:29" x14ac:dyDescent="0.3">
      <c r="B50" s="181"/>
      <c r="C50" s="183" t="str">
        <f t="shared" si="104"/>
        <v>Werking</v>
      </c>
      <c r="D50" s="144">
        <f>'10'!D39</f>
        <v>0</v>
      </c>
      <c r="E50" s="115">
        <f>'10'!E39</f>
        <v>0</v>
      </c>
      <c r="F50" s="145">
        <f>'10'!F39</f>
        <v>0</v>
      </c>
      <c r="G50" s="146">
        <f>'10'!G39</f>
        <v>0</v>
      </c>
      <c r="H50" s="146">
        <f>'10'!H39</f>
        <v>0</v>
      </c>
      <c r="I50" s="146">
        <f>'10'!I39</f>
        <v>0</v>
      </c>
      <c r="J50" s="146">
        <f>'10'!J39</f>
        <v>0</v>
      </c>
      <c r="K50" s="108">
        <f t="shared" ref="K50:K51" si="105">SUM(F50+G50+H50+I50+J50)</f>
        <v>0</v>
      </c>
      <c r="L50" s="108">
        <f t="shared" ref="L50:L51" si="106">IF(E50=0,(D50-K50),(E50-K50))</f>
        <v>0</v>
      </c>
      <c r="M50" s="109" t="str">
        <f t="shared" si="5"/>
        <v/>
      </c>
      <c r="P50" t="s">
        <v>328</v>
      </c>
      <c r="AC50" t="s">
        <v>329</v>
      </c>
    </row>
    <row r="51" spans="2:29" x14ac:dyDescent="0.3">
      <c r="B51" s="182"/>
      <c r="C51" s="183" t="str">
        <f t="shared" si="104"/>
        <v>Personeel</v>
      </c>
      <c r="D51" s="144">
        <f>'10'!D43</f>
        <v>0</v>
      </c>
      <c r="E51" s="115">
        <f>'10'!E43</f>
        <v>0</v>
      </c>
      <c r="F51" s="145">
        <f>'10'!F43</f>
        <v>0</v>
      </c>
      <c r="G51" s="146">
        <f>'10'!G43</f>
        <v>0</v>
      </c>
      <c r="H51" s="146">
        <f>'10'!H43</f>
        <v>0</v>
      </c>
      <c r="I51" s="146">
        <f>'10'!I43</f>
        <v>0</v>
      </c>
      <c r="J51" s="146">
        <f>'10'!J43</f>
        <v>0</v>
      </c>
      <c r="K51" s="108">
        <f t="shared" si="105"/>
        <v>0</v>
      </c>
      <c r="L51" s="108">
        <f t="shared" si="106"/>
        <v>0</v>
      </c>
      <c r="M51" s="109" t="str">
        <f t="shared" si="5"/>
        <v/>
      </c>
      <c r="P51" t="s">
        <v>330</v>
      </c>
      <c r="AC51" t="s">
        <v>331</v>
      </c>
    </row>
    <row r="52" spans="2:29" x14ac:dyDescent="0.3">
      <c r="B52" s="75">
        <v>11</v>
      </c>
      <c r="C52" s="76" t="str">
        <f>'11'!E11</f>
        <v>CSC X - Pays X 11</v>
      </c>
      <c r="D52" s="83">
        <f>SUM(D53+D54+D55)</f>
        <v>0</v>
      </c>
      <c r="E52" s="113">
        <f t="shared" ref="E52" si="107">SUM(E53+E54+E55)</f>
        <v>0</v>
      </c>
      <c r="F52" s="84">
        <f t="shared" ref="F52" si="108">SUM(F53+F54+F55)</f>
        <v>0</v>
      </c>
      <c r="G52" s="85">
        <f t="shared" ref="G52" si="109">SUM(G53+G54+G55)</f>
        <v>0</v>
      </c>
      <c r="H52" s="85">
        <f t="shared" ref="H52" si="110">SUM(H53+H54+H55)</f>
        <v>0</v>
      </c>
      <c r="I52" s="85">
        <f t="shared" ref="I52" si="111">SUM(I53+I54+I55)</f>
        <v>0</v>
      </c>
      <c r="J52" s="85">
        <f t="shared" ref="J52" si="112">SUM(J53+J54+J55)</f>
        <v>0</v>
      </c>
      <c r="K52" s="85">
        <f t="shared" ref="K52" si="113">SUM(K53+K54+K55)</f>
        <v>0</v>
      </c>
      <c r="L52" s="86">
        <f t="shared" ref="L52" si="114">SUM(L53+L54+L55)</f>
        <v>0</v>
      </c>
      <c r="M52" s="104" t="str">
        <f t="shared" si="5"/>
        <v/>
      </c>
    </row>
    <row r="53" spans="2:29" x14ac:dyDescent="0.3">
      <c r="B53" s="179"/>
      <c r="C53" s="183" t="str">
        <f t="shared" ref="C53:C55" si="115">IF($M$2="FR",P53,AC53)</f>
        <v>Investering</v>
      </c>
      <c r="D53" s="144">
        <f>'11'!D35</f>
        <v>0</v>
      </c>
      <c r="E53" s="115">
        <f>'11'!E35</f>
        <v>0</v>
      </c>
      <c r="F53" s="145">
        <f>'11'!F35</f>
        <v>0</v>
      </c>
      <c r="G53" s="146">
        <f>'11'!G35</f>
        <v>0</v>
      </c>
      <c r="H53" s="146">
        <f>'11'!H35</f>
        <v>0</v>
      </c>
      <c r="I53" s="146">
        <f>'11'!I35</f>
        <v>0</v>
      </c>
      <c r="J53" s="146">
        <f>'11'!J35</f>
        <v>0</v>
      </c>
      <c r="K53" s="108">
        <f>SUM(F53+G53+H53+I53+J53)</f>
        <v>0</v>
      </c>
      <c r="L53" s="108">
        <f>IF(E53=0,(D53-K53),(E53-K53))</f>
        <v>0</v>
      </c>
      <c r="M53" s="109" t="str">
        <f t="shared" si="5"/>
        <v/>
      </c>
      <c r="P53" t="s">
        <v>326</v>
      </c>
      <c r="AC53" t="s">
        <v>327</v>
      </c>
    </row>
    <row r="54" spans="2:29" x14ac:dyDescent="0.3">
      <c r="B54" s="181"/>
      <c r="C54" s="183" t="str">
        <f t="shared" si="115"/>
        <v>Werking</v>
      </c>
      <c r="D54" s="144">
        <f>'11'!D39</f>
        <v>0</v>
      </c>
      <c r="E54" s="115">
        <f>'11'!E39</f>
        <v>0</v>
      </c>
      <c r="F54" s="145">
        <f>'11'!F39</f>
        <v>0</v>
      </c>
      <c r="G54" s="146">
        <f>'11'!G39</f>
        <v>0</v>
      </c>
      <c r="H54" s="146">
        <f>'11'!H39</f>
        <v>0</v>
      </c>
      <c r="I54" s="146">
        <f>'11'!I39</f>
        <v>0</v>
      </c>
      <c r="J54" s="146">
        <f>'11'!J39</f>
        <v>0</v>
      </c>
      <c r="K54" s="108">
        <f t="shared" ref="K54:K55" si="116">SUM(F54+G54+H54+I54+J54)</f>
        <v>0</v>
      </c>
      <c r="L54" s="108">
        <f t="shared" ref="L54:L55" si="117">IF(E54=0,(D54-K54),(E54-K54))</f>
        <v>0</v>
      </c>
      <c r="M54" s="109" t="str">
        <f t="shared" si="5"/>
        <v/>
      </c>
      <c r="P54" t="s">
        <v>328</v>
      </c>
      <c r="AC54" t="s">
        <v>329</v>
      </c>
    </row>
    <row r="55" spans="2:29" x14ac:dyDescent="0.3">
      <c r="B55" s="182"/>
      <c r="C55" s="183" t="str">
        <f t="shared" si="115"/>
        <v>Personeel</v>
      </c>
      <c r="D55" s="144">
        <f>'11'!D43</f>
        <v>0</v>
      </c>
      <c r="E55" s="115">
        <f>'11'!E43</f>
        <v>0</v>
      </c>
      <c r="F55" s="145">
        <f>'11'!F43</f>
        <v>0</v>
      </c>
      <c r="G55" s="146">
        <f>'11'!G43</f>
        <v>0</v>
      </c>
      <c r="H55" s="146">
        <f>'11'!H43</f>
        <v>0</v>
      </c>
      <c r="I55" s="146">
        <f>'11'!I43</f>
        <v>0</v>
      </c>
      <c r="J55" s="146">
        <f>'11'!J43</f>
        <v>0</v>
      </c>
      <c r="K55" s="108">
        <f t="shared" si="116"/>
        <v>0</v>
      </c>
      <c r="L55" s="108">
        <f t="shared" si="117"/>
        <v>0</v>
      </c>
      <c r="M55" s="109" t="str">
        <f t="shared" si="5"/>
        <v/>
      </c>
      <c r="P55" t="s">
        <v>330</v>
      </c>
      <c r="AC55" t="s">
        <v>331</v>
      </c>
    </row>
    <row r="56" spans="2:29" x14ac:dyDescent="0.3">
      <c r="B56" s="75">
        <v>12</v>
      </c>
      <c r="C56" s="76" t="str">
        <f>'12'!E11</f>
        <v>CSC X - Pays X 12</v>
      </c>
      <c r="D56" s="83">
        <f>SUM(D57+D58+D59)</f>
        <v>0</v>
      </c>
      <c r="E56" s="113">
        <f t="shared" ref="E56" si="118">SUM(E57+E58+E59)</f>
        <v>0</v>
      </c>
      <c r="F56" s="84">
        <f t="shared" ref="F56" si="119">SUM(F57+F58+F59)</f>
        <v>0</v>
      </c>
      <c r="G56" s="85">
        <f t="shared" ref="G56" si="120">SUM(G57+G58+G59)</f>
        <v>0</v>
      </c>
      <c r="H56" s="85">
        <f t="shared" ref="H56" si="121">SUM(H57+H58+H59)</f>
        <v>0</v>
      </c>
      <c r="I56" s="85">
        <f t="shared" ref="I56" si="122">SUM(I57+I58+I59)</f>
        <v>0</v>
      </c>
      <c r="J56" s="85">
        <f t="shared" ref="J56" si="123">SUM(J57+J58+J59)</f>
        <v>0</v>
      </c>
      <c r="K56" s="85">
        <f t="shared" ref="K56" si="124">SUM(K57+K58+K59)</f>
        <v>0</v>
      </c>
      <c r="L56" s="86">
        <f t="shared" ref="L56" si="125">SUM(L57+L58+L59)</f>
        <v>0</v>
      </c>
      <c r="M56" s="104" t="str">
        <f t="shared" si="5"/>
        <v/>
      </c>
    </row>
    <row r="57" spans="2:29" x14ac:dyDescent="0.3">
      <c r="B57" s="179"/>
      <c r="C57" s="183" t="str">
        <f t="shared" ref="C57:C59" si="126">IF($M$2="FR",P57,AC57)</f>
        <v>Investering</v>
      </c>
      <c r="D57" s="144">
        <f>'12'!D35</f>
        <v>0</v>
      </c>
      <c r="E57" s="115">
        <f>'12'!E35</f>
        <v>0</v>
      </c>
      <c r="F57" s="145">
        <f>'12'!F35</f>
        <v>0</v>
      </c>
      <c r="G57" s="146">
        <f>'12'!G35</f>
        <v>0</v>
      </c>
      <c r="H57" s="146">
        <f>'12'!H35</f>
        <v>0</v>
      </c>
      <c r="I57" s="146">
        <f>'12'!I35</f>
        <v>0</v>
      </c>
      <c r="J57" s="146">
        <f>'12'!J35</f>
        <v>0</v>
      </c>
      <c r="K57" s="108">
        <f>SUM(F57+G57+H57+I57+J57)</f>
        <v>0</v>
      </c>
      <c r="L57" s="108">
        <f>IF(E57=0,(D57-K57),(E57-K57))</f>
        <v>0</v>
      </c>
      <c r="M57" s="109" t="str">
        <f t="shared" si="5"/>
        <v/>
      </c>
      <c r="P57" t="s">
        <v>326</v>
      </c>
      <c r="AC57" t="s">
        <v>327</v>
      </c>
    </row>
    <row r="58" spans="2:29" x14ac:dyDescent="0.3">
      <c r="B58" s="181"/>
      <c r="C58" s="183" t="str">
        <f t="shared" si="126"/>
        <v>Werking</v>
      </c>
      <c r="D58" s="144">
        <f>'12'!D39</f>
        <v>0</v>
      </c>
      <c r="E58" s="115">
        <f>'12'!E39</f>
        <v>0</v>
      </c>
      <c r="F58" s="145">
        <f>'12'!F39</f>
        <v>0</v>
      </c>
      <c r="G58" s="146">
        <f>'12'!G39</f>
        <v>0</v>
      </c>
      <c r="H58" s="146">
        <f>'12'!H39</f>
        <v>0</v>
      </c>
      <c r="I58" s="146">
        <f>'12'!I39</f>
        <v>0</v>
      </c>
      <c r="J58" s="146">
        <f>'12'!J39</f>
        <v>0</v>
      </c>
      <c r="K58" s="108">
        <f t="shared" ref="K58:K59" si="127">SUM(F58+G58+H58+I58+J58)</f>
        <v>0</v>
      </c>
      <c r="L58" s="108">
        <f t="shared" ref="L58:L59" si="128">IF(E58=0,(D58-K58),(E58-K58))</f>
        <v>0</v>
      </c>
      <c r="M58" s="109" t="str">
        <f t="shared" si="5"/>
        <v/>
      </c>
      <c r="P58" t="s">
        <v>328</v>
      </c>
      <c r="AC58" t="s">
        <v>329</v>
      </c>
    </row>
    <row r="59" spans="2:29" x14ac:dyDescent="0.3">
      <c r="B59" s="182"/>
      <c r="C59" s="183" t="str">
        <f t="shared" si="126"/>
        <v>Personeel</v>
      </c>
      <c r="D59" s="144">
        <f>'12'!D43</f>
        <v>0</v>
      </c>
      <c r="E59" s="115">
        <f>'12'!E43</f>
        <v>0</v>
      </c>
      <c r="F59" s="145">
        <f>'12'!F43</f>
        <v>0</v>
      </c>
      <c r="G59" s="146">
        <f>'12'!G43</f>
        <v>0</v>
      </c>
      <c r="H59" s="146">
        <f>'12'!H43</f>
        <v>0</v>
      </c>
      <c r="I59" s="146">
        <f>'12'!I43</f>
        <v>0</v>
      </c>
      <c r="J59" s="146">
        <f>'12'!J43</f>
        <v>0</v>
      </c>
      <c r="K59" s="108">
        <f t="shared" si="127"/>
        <v>0</v>
      </c>
      <c r="L59" s="108">
        <f t="shared" si="128"/>
        <v>0</v>
      </c>
      <c r="M59" s="109" t="str">
        <f t="shared" si="5"/>
        <v/>
      </c>
      <c r="P59" t="s">
        <v>330</v>
      </c>
      <c r="AC59" t="s">
        <v>331</v>
      </c>
    </row>
    <row r="60" spans="2:29" x14ac:dyDescent="0.3">
      <c r="B60" s="75">
        <v>13</v>
      </c>
      <c r="C60" s="76" t="str">
        <f>'13'!E11</f>
        <v>CSC X - Pays X 13</v>
      </c>
      <c r="D60" s="83">
        <f>SUM(D61+D62+D63)</f>
        <v>0</v>
      </c>
      <c r="E60" s="113">
        <f t="shared" ref="E60" si="129">SUM(E61+E62+E63)</f>
        <v>0</v>
      </c>
      <c r="F60" s="84">
        <f t="shared" ref="F60" si="130">SUM(F61+F62+F63)</f>
        <v>0</v>
      </c>
      <c r="G60" s="85">
        <f t="shared" ref="G60" si="131">SUM(G61+G62+G63)</f>
        <v>0</v>
      </c>
      <c r="H60" s="85">
        <f t="shared" ref="H60" si="132">SUM(H61+H62+H63)</f>
        <v>0</v>
      </c>
      <c r="I60" s="85">
        <f t="shared" ref="I60" si="133">SUM(I61+I62+I63)</f>
        <v>0</v>
      </c>
      <c r="J60" s="85">
        <f t="shared" ref="J60" si="134">SUM(J61+J62+J63)</f>
        <v>0</v>
      </c>
      <c r="K60" s="85">
        <f t="shared" ref="K60" si="135">SUM(K61+K62+K63)</f>
        <v>0</v>
      </c>
      <c r="L60" s="86">
        <f t="shared" ref="L60" si="136">SUM(L61+L62+L63)</f>
        <v>0</v>
      </c>
      <c r="M60" s="104" t="str">
        <f t="shared" si="5"/>
        <v/>
      </c>
    </row>
    <row r="61" spans="2:29" x14ac:dyDescent="0.3">
      <c r="B61" s="179"/>
      <c r="C61" s="183" t="str">
        <f t="shared" ref="C61:C63" si="137">IF($M$2="FR",P61,AC61)</f>
        <v>Investering</v>
      </c>
      <c r="D61" s="144">
        <f>'13'!D35</f>
        <v>0</v>
      </c>
      <c r="E61" s="115">
        <f>'13'!E35</f>
        <v>0</v>
      </c>
      <c r="F61" s="145">
        <f>'13'!F35</f>
        <v>0</v>
      </c>
      <c r="G61" s="146">
        <f>'13'!G35</f>
        <v>0</v>
      </c>
      <c r="H61" s="146">
        <f>'13'!H35</f>
        <v>0</v>
      </c>
      <c r="I61" s="146">
        <f>'13'!I35</f>
        <v>0</v>
      </c>
      <c r="J61" s="146">
        <f>'13'!J35</f>
        <v>0</v>
      </c>
      <c r="K61" s="108">
        <f>SUM(F61+G61+H61+I61+J61)</f>
        <v>0</v>
      </c>
      <c r="L61" s="108">
        <f>IF(E61=0,(D61-K61),(E61-K61))</f>
        <v>0</v>
      </c>
      <c r="M61" s="109" t="str">
        <f t="shared" si="5"/>
        <v/>
      </c>
      <c r="P61" t="s">
        <v>326</v>
      </c>
      <c r="AC61" t="s">
        <v>327</v>
      </c>
    </row>
    <row r="62" spans="2:29" x14ac:dyDescent="0.3">
      <c r="B62" s="181"/>
      <c r="C62" s="183" t="str">
        <f t="shared" si="137"/>
        <v>Werking</v>
      </c>
      <c r="D62" s="144">
        <f>'13'!D39</f>
        <v>0</v>
      </c>
      <c r="E62" s="115">
        <f>'13'!E39</f>
        <v>0</v>
      </c>
      <c r="F62" s="145">
        <f>'13'!F39</f>
        <v>0</v>
      </c>
      <c r="G62" s="146">
        <f>'13'!G39</f>
        <v>0</v>
      </c>
      <c r="H62" s="146">
        <f>'13'!H39</f>
        <v>0</v>
      </c>
      <c r="I62" s="146">
        <f>'13'!I39</f>
        <v>0</v>
      </c>
      <c r="J62" s="146">
        <f>'13'!J39</f>
        <v>0</v>
      </c>
      <c r="K62" s="108">
        <f t="shared" ref="K62:K63" si="138">SUM(F62+G62+H62+I62+J62)</f>
        <v>0</v>
      </c>
      <c r="L62" s="108">
        <f t="shared" ref="L62:L63" si="139">IF(E62=0,(D62-K62),(E62-K62))</f>
        <v>0</v>
      </c>
      <c r="M62" s="109" t="str">
        <f t="shared" si="5"/>
        <v/>
      </c>
      <c r="P62" t="s">
        <v>328</v>
      </c>
      <c r="AC62" t="s">
        <v>329</v>
      </c>
    </row>
    <row r="63" spans="2:29" x14ac:dyDescent="0.3">
      <c r="B63" s="182"/>
      <c r="C63" s="183" t="str">
        <f t="shared" si="137"/>
        <v>Personeel</v>
      </c>
      <c r="D63" s="144">
        <f>'13'!D43</f>
        <v>0</v>
      </c>
      <c r="E63" s="115">
        <f>'13'!E43</f>
        <v>0</v>
      </c>
      <c r="F63" s="145">
        <f>'13'!F43</f>
        <v>0</v>
      </c>
      <c r="G63" s="146">
        <f>'13'!G43</f>
        <v>0</v>
      </c>
      <c r="H63" s="146">
        <f>'13'!H43</f>
        <v>0</v>
      </c>
      <c r="I63" s="146">
        <f>'13'!I43</f>
        <v>0</v>
      </c>
      <c r="J63" s="146">
        <f>'13'!J43</f>
        <v>0</v>
      </c>
      <c r="K63" s="108">
        <f t="shared" si="138"/>
        <v>0</v>
      </c>
      <c r="L63" s="108">
        <f t="shared" si="139"/>
        <v>0</v>
      </c>
      <c r="M63" s="109" t="str">
        <f t="shared" si="5"/>
        <v/>
      </c>
      <c r="P63" t="s">
        <v>330</v>
      </c>
      <c r="AC63" t="s">
        <v>331</v>
      </c>
    </row>
    <row r="64" spans="2:29" x14ac:dyDescent="0.3">
      <c r="B64" s="75">
        <v>14</v>
      </c>
      <c r="C64" s="76" t="str">
        <f>'14'!E11</f>
        <v>CSC X - Pays X 14</v>
      </c>
      <c r="D64" s="83">
        <f>SUM(D65+D66+D67)</f>
        <v>0</v>
      </c>
      <c r="E64" s="113">
        <f t="shared" ref="E64" si="140">SUM(E65+E66+E67)</f>
        <v>0</v>
      </c>
      <c r="F64" s="84">
        <f t="shared" ref="F64" si="141">SUM(F65+F66+F67)</f>
        <v>0</v>
      </c>
      <c r="G64" s="85">
        <f t="shared" ref="G64" si="142">SUM(G65+G66+G67)</f>
        <v>0</v>
      </c>
      <c r="H64" s="85">
        <f t="shared" ref="H64" si="143">SUM(H65+H66+H67)</f>
        <v>0</v>
      </c>
      <c r="I64" s="85">
        <f t="shared" ref="I64" si="144">SUM(I65+I66+I67)</f>
        <v>0</v>
      </c>
      <c r="J64" s="85">
        <f t="shared" ref="J64" si="145">SUM(J65+J66+J67)</f>
        <v>0</v>
      </c>
      <c r="K64" s="85">
        <f t="shared" ref="K64" si="146">SUM(K65+K66+K67)</f>
        <v>0</v>
      </c>
      <c r="L64" s="86">
        <f t="shared" ref="L64" si="147">SUM(L65+L66+L67)</f>
        <v>0</v>
      </c>
      <c r="M64" s="104" t="str">
        <f t="shared" si="5"/>
        <v/>
      </c>
    </row>
    <row r="65" spans="2:29" x14ac:dyDescent="0.3">
      <c r="B65" s="179"/>
      <c r="C65" s="183" t="str">
        <f t="shared" ref="C65:C67" si="148">IF($M$2="FR",P65,AC65)</f>
        <v>Investering</v>
      </c>
      <c r="D65" s="144">
        <f>'14'!D35</f>
        <v>0</v>
      </c>
      <c r="E65" s="115">
        <f>'14'!E35</f>
        <v>0</v>
      </c>
      <c r="F65" s="145">
        <f>'14'!F35</f>
        <v>0</v>
      </c>
      <c r="G65" s="146">
        <f>'14'!G35</f>
        <v>0</v>
      </c>
      <c r="H65" s="146">
        <f>'14'!H35</f>
        <v>0</v>
      </c>
      <c r="I65" s="146">
        <f>'14'!I35</f>
        <v>0</v>
      </c>
      <c r="J65" s="146">
        <f>'14'!J35</f>
        <v>0</v>
      </c>
      <c r="K65" s="108">
        <f>SUM(F65+G65+H65+I65+J65)</f>
        <v>0</v>
      </c>
      <c r="L65" s="108">
        <f>IF(E65=0,(D65-K65),(E65-K65))</f>
        <v>0</v>
      </c>
      <c r="M65" s="109" t="str">
        <f t="shared" si="5"/>
        <v/>
      </c>
      <c r="P65" t="s">
        <v>326</v>
      </c>
      <c r="AC65" t="s">
        <v>327</v>
      </c>
    </row>
    <row r="66" spans="2:29" x14ac:dyDescent="0.3">
      <c r="B66" s="181"/>
      <c r="C66" s="183" t="str">
        <f t="shared" si="148"/>
        <v>Werking</v>
      </c>
      <c r="D66" s="144">
        <f>'14'!D39</f>
        <v>0</v>
      </c>
      <c r="E66" s="115">
        <f>'14'!E39</f>
        <v>0</v>
      </c>
      <c r="F66" s="145">
        <f>'14'!F39</f>
        <v>0</v>
      </c>
      <c r="G66" s="146">
        <f>'14'!G39</f>
        <v>0</v>
      </c>
      <c r="H66" s="146">
        <f>'14'!H39</f>
        <v>0</v>
      </c>
      <c r="I66" s="146">
        <f>'14'!I39</f>
        <v>0</v>
      </c>
      <c r="J66" s="146">
        <f>'14'!J39</f>
        <v>0</v>
      </c>
      <c r="K66" s="108">
        <f t="shared" ref="K66:K67" si="149">SUM(F66+G66+H66+I66+J66)</f>
        <v>0</v>
      </c>
      <c r="L66" s="108">
        <f t="shared" ref="L66:L67" si="150">IF(E66=0,(D66-K66),(E66-K66))</f>
        <v>0</v>
      </c>
      <c r="M66" s="109" t="str">
        <f t="shared" si="5"/>
        <v/>
      </c>
      <c r="P66" t="s">
        <v>328</v>
      </c>
      <c r="AC66" t="s">
        <v>329</v>
      </c>
    </row>
    <row r="67" spans="2:29" x14ac:dyDescent="0.3">
      <c r="B67" s="182"/>
      <c r="C67" s="183" t="str">
        <f t="shared" si="148"/>
        <v>Personeel</v>
      </c>
      <c r="D67" s="144">
        <f>'14'!D43</f>
        <v>0</v>
      </c>
      <c r="E67" s="115">
        <f>'14'!E43</f>
        <v>0</v>
      </c>
      <c r="F67" s="145">
        <f>'14'!F43</f>
        <v>0</v>
      </c>
      <c r="G67" s="146">
        <f>'14'!G43</f>
        <v>0</v>
      </c>
      <c r="H67" s="146">
        <f>'14'!H43</f>
        <v>0</v>
      </c>
      <c r="I67" s="146">
        <f>'14'!I43</f>
        <v>0</v>
      </c>
      <c r="J67" s="146">
        <f>'14'!J43</f>
        <v>0</v>
      </c>
      <c r="K67" s="108">
        <f t="shared" si="149"/>
        <v>0</v>
      </c>
      <c r="L67" s="108">
        <f t="shared" si="150"/>
        <v>0</v>
      </c>
      <c r="M67" s="109" t="str">
        <f t="shared" si="5"/>
        <v/>
      </c>
      <c r="P67" t="s">
        <v>330</v>
      </c>
      <c r="AC67" t="s">
        <v>331</v>
      </c>
    </row>
    <row r="68" spans="2:29" x14ac:dyDescent="0.3">
      <c r="B68" s="75">
        <v>15</v>
      </c>
      <c r="C68" s="76" t="str">
        <f>'15'!E11</f>
        <v>CSC X - Pays X 15</v>
      </c>
      <c r="D68" s="83">
        <f>SUM(D69+D70+D71)</f>
        <v>0</v>
      </c>
      <c r="E68" s="113">
        <f t="shared" ref="E68" si="151">SUM(E69+E70+E71)</f>
        <v>0</v>
      </c>
      <c r="F68" s="84">
        <f t="shared" ref="F68" si="152">SUM(F69+F70+F71)</f>
        <v>0</v>
      </c>
      <c r="G68" s="85">
        <f t="shared" ref="G68" si="153">SUM(G69+G70+G71)</f>
        <v>0</v>
      </c>
      <c r="H68" s="85">
        <f t="shared" ref="H68" si="154">SUM(H69+H70+H71)</f>
        <v>0</v>
      </c>
      <c r="I68" s="85">
        <f t="shared" ref="I68" si="155">SUM(I69+I70+I71)</f>
        <v>0</v>
      </c>
      <c r="J68" s="85">
        <f t="shared" ref="J68" si="156">SUM(J69+J70+J71)</f>
        <v>0</v>
      </c>
      <c r="K68" s="85">
        <f t="shared" ref="K68" si="157">SUM(K69+K70+K71)</f>
        <v>0</v>
      </c>
      <c r="L68" s="86">
        <f t="shared" ref="L68" si="158">SUM(L69+L70+L71)</f>
        <v>0</v>
      </c>
      <c r="M68" s="104" t="str">
        <f t="shared" si="5"/>
        <v/>
      </c>
    </row>
    <row r="69" spans="2:29" x14ac:dyDescent="0.3">
      <c r="B69" s="179"/>
      <c r="C69" s="183" t="str">
        <f t="shared" ref="C69:C71" si="159">IF($M$2="FR",P69,AC69)</f>
        <v>Investering</v>
      </c>
      <c r="D69" s="144">
        <f>'15'!D35</f>
        <v>0</v>
      </c>
      <c r="E69" s="115">
        <f>'15'!E35</f>
        <v>0</v>
      </c>
      <c r="F69" s="145">
        <f>'15'!F35</f>
        <v>0</v>
      </c>
      <c r="G69" s="146">
        <f>'15'!G35</f>
        <v>0</v>
      </c>
      <c r="H69" s="146">
        <f>'15'!H35</f>
        <v>0</v>
      </c>
      <c r="I69" s="146">
        <f>'15'!I35</f>
        <v>0</v>
      </c>
      <c r="J69" s="146">
        <f>'15'!J35</f>
        <v>0</v>
      </c>
      <c r="K69" s="108">
        <f>SUM(F69+G69+H69+I69+J69)</f>
        <v>0</v>
      </c>
      <c r="L69" s="108">
        <f>IF(E69=0,(D69-K69),(E69-K69))</f>
        <v>0</v>
      </c>
      <c r="M69" s="109" t="str">
        <f t="shared" si="5"/>
        <v/>
      </c>
      <c r="P69" t="s">
        <v>326</v>
      </c>
      <c r="AC69" t="s">
        <v>327</v>
      </c>
    </row>
    <row r="70" spans="2:29" x14ac:dyDescent="0.3">
      <c r="B70" s="181"/>
      <c r="C70" s="183" t="str">
        <f t="shared" si="159"/>
        <v>Werking</v>
      </c>
      <c r="D70" s="144">
        <f>'15'!D39</f>
        <v>0</v>
      </c>
      <c r="E70" s="115">
        <f>'15'!E39</f>
        <v>0</v>
      </c>
      <c r="F70" s="145">
        <f>'15'!F39</f>
        <v>0</v>
      </c>
      <c r="G70" s="146">
        <f>'15'!G39</f>
        <v>0</v>
      </c>
      <c r="H70" s="146">
        <f>'15'!H39</f>
        <v>0</v>
      </c>
      <c r="I70" s="146">
        <f>'15'!I39</f>
        <v>0</v>
      </c>
      <c r="J70" s="146">
        <f>'15'!J39</f>
        <v>0</v>
      </c>
      <c r="K70" s="108">
        <f t="shared" ref="K70:K71" si="160">SUM(F70+G70+H70+I70+J70)</f>
        <v>0</v>
      </c>
      <c r="L70" s="108">
        <f t="shared" ref="L70:L71" si="161">IF(E70=0,(D70-K70),(E70-K70))</f>
        <v>0</v>
      </c>
      <c r="M70" s="109" t="str">
        <f t="shared" si="5"/>
        <v/>
      </c>
      <c r="P70" t="s">
        <v>328</v>
      </c>
      <c r="AC70" t="s">
        <v>329</v>
      </c>
    </row>
    <row r="71" spans="2:29" x14ac:dyDescent="0.3">
      <c r="B71" s="182"/>
      <c r="C71" s="183" t="str">
        <f t="shared" si="159"/>
        <v>Personeel</v>
      </c>
      <c r="D71" s="144">
        <f>'15'!D43</f>
        <v>0</v>
      </c>
      <c r="E71" s="115">
        <f>'15'!E43</f>
        <v>0</v>
      </c>
      <c r="F71" s="145">
        <f>'15'!F43</f>
        <v>0</v>
      </c>
      <c r="G71" s="146">
        <f>'15'!G43</f>
        <v>0</v>
      </c>
      <c r="H71" s="146">
        <f>'15'!H43</f>
        <v>0</v>
      </c>
      <c r="I71" s="146">
        <f>'15'!I43</f>
        <v>0</v>
      </c>
      <c r="J71" s="146">
        <f>'15'!J43</f>
        <v>0</v>
      </c>
      <c r="K71" s="108">
        <f t="shared" si="160"/>
        <v>0</v>
      </c>
      <c r="L71" s="108">
        <f t="shared" si="161"/>
        <v>0</v>
      </c>
      <c r="M71" s="109" t="str">
        <f t="shared" si="5"/>
        <v/>
      </c>
      <c r="P71" t="s">
        <v>330</v>
      </c>
      <c r="AC71" t="s">
        <v>331</v>
      </c>
    </row>
    <row r="72" spans="2:29" x14ac:dyDescent="0.3">
      <c r="B72" s="75">
        <v>16</v>
      </c>
      <c r="C72" s="76" t="str">
        <f>'16'!E11</f>
        <v>CSC X - Pays X 16</v>
      </c>
      <c r="D72" s="83">
        <f>SUM(D73+D74+D75)</f>
        <v>0</v>
      </c>
      <c r="E72" s="113">
        <f t="shared" ref="E72" si="162">SUM(E73+E74+E75)</f>
        <v>0</v>
      </c>
      <c r="F72" s="84">
        <f t="shared" ref="F72" si="163">SUM(F73+F74+F75)</f>
        <v>0</v>
      </c>
      <c r="G72" s="85">
        <f t="shared" ref="G72" si="164">SUM(G73+G74+G75)</f>
        <v>0</v>
      </c>
      <c r="H72" s="85">
        <f t="shared" ref="H72" si="165">SUM(H73+H74+H75)</f>
        <v>0</v>
      </c>
      <c r="I72" s="85">
        <f t="shared" ref="I72" si="166">SUM(I73+I74+I75)</f>
        <v>0</v>
      </c>
      <c r="J72" s="85">
        <f t="shared" ref="J72" si="167">SUM(J73+J74+J75)</f>
        <v>0</v>
      </c>
      <c r="K72" s="85">
        <f t="shared" ref="K72" si="168">SUM(K73+K74+K75)</f>
        <v>0</v>
      </c>
      <c r="L72" s="86">
        <f t="shared" ref="L72" si="169">SUM(L73+L74+L75)</f>
        <v>0</v>
      </c>
      <c r="M72" s="104" t="str">
        <f t="shared" si="5"/>
        <v/>
      </c>
    </row>
    <row r="73" spans="2:29" x14ac:dyDescent="0.3">
      <c r="B73" s="179"/>
      <c r="C73" s="183" t="str">
        <f t="shared" ref="C73:C75" si="170">IF($M$2="FR",P73,AC73)</f>
        <v>Investering</v>
      </c>
      <c r="D73" s="144">
        <f>'16'!D35</f>
        <v>0</v>
      </c>
      <c r="E73" s="115">
        <f>'16'!E35</f>
        <v>0</v>
      </c>
      <c r="F73" s="145">
        <f>'16'!F35</f>
        <v>0</v>
      </c>
      <c r="G73" s="146">
        <f>'16'!G35</f>
        <v>0</v>
      </c>
      <c r="H73" s="146">
        <f>'16'!H35</f>
        <v>0</v>
      </c>
      <c r="I73" s="146">
        <f>'16'!I35</f>
        <v>0</v>
      </c>
      <c r="J73" s="146">
        <f>'16'!J35</f>
        <v>0</v>
      </c>
      <c r="K73" s="108">
        <f>SUM(F73+G73+H73+I73+J73)</f>
        <v>0</v>
      </c>
      <c r="L73" s="108">
        <f>IF(E73=0,(D73-K73),(E73-K73))</f>
        <v>0</v>
      </c>
      <c r="M73" s="109" t="str">
        <f t="shared" si="5"/>
        <v/>
      </c>
      <c r="P73" t="s">
        <v>326</v>
      </c>
      <c r="AC73" t="s">
        <v>327</v>
      </c>
    </row>
    <row r="74" spans="2:29" x14ac:dyDescent="0.3">
      <c r="B74" s="181"/>
      <c r="C74" s="183" t="str">
        <f t="shared" si="170"/>
        <v>Werking</v>
      </c>
      <c r="D74" s="144">
        <f>'16'!D39</f>
        <v>0</v>
      </c>
      <c r="E74" s="115">
        <f>'16'!E39</f>
        <v>0</v>
      </c>
      <c r="F74" s="145">
        <f>'16'!F39</f>
        <v>0</v>
      </c>
      <c r="G74" s="146">
        <f>'16'!G39</f>
        <v>0</v>
      </c>
      <c r="H74" s="146">
        <f>'16'!H39</f>
        <v>0</v>
      </c>
      <c r="I74" s="146">
        <f>'16'!I39</f>
        <v>0</v>
      </c>
      <c r="J74" s="146">
        <f>'16'!J39</f>
        <v>0</v>
      </c>
      <c r="K74" s="108">
        <f t="shared" ref="K74:K75" si="171">SUM(F74+G74+H74+I74+J74)</f>
        <v>0</v>
      </c>
      <c r="L74" s="108">
        <f t="shared" ref="L74:L75" si="172">IF(E74=0,(D74-K74),(E74-K74))</f>
        <v>0</v>
      </c>
      <c r="M74" s="109" t="str">
        <f t="shared" si="5"/>
        <v/>
      </c>
      <c r="P74" t="s">
        <v>328</v>
      </c>
      <c r="AC74" t="s">
        <v>329</v>
      </c>
    </row>
    <row r="75" spans="2:29" x14ac:dyDescent="0.3">
      <c r="B75" s="182"/>
      <c r="C75" s="183" t="str">
        <f t="shared" si="170"/>
        <v>Personeel</v>
      </c>
      <c r="D75" s="144">
        <f>'16'!D43</f>
        <v>0</v>
      </c>
      <c r="E75" s="115">
        <f>'16'!E43</f>
        <v>0</v>
      </c>
      <c r="F75" s="145">
        <f>'16'!F43</f>
        <v>0</v>
      </c>
      <c r="G75" s="146">
        <f>'16'!G43</f>
        <v>0</v>
      </c>
      <c r="H75" s="146">
        <f>'16'!H43</f>
        <v>0</v>
      </c>
      <c r="I75" s="146">
        <f>'16'!I43</f>
        <v>0</v>
      </c>
      <c r="J75" s="146">
        <f>'16'!J43</f>
        <v>0</v>
      </c>
      <c r="K75" s="108">
        <f t="shared" si="171"/>
        <v>0</v>
      </c>
      <c r="L75" s="108">
        <f t="shared" si="172"/>
        <v>0</v>
      </c>
      <c r="M75" s="109" t="str">
        <f t="shared" si="5"/>
        <v/>
      </c>
      <c r="P75" t="s">
        <v>330</v>
      </c>
      <c r="AC75" t="s">
        <v>331</v>
      </c>
    </row>
    <row r="76" spans="2:29" x14ac:dyDescent="0.3">
      <c r="B76" s="75">
        <v>17</v>
      </c>
      <c r="C76" s="76" t="str">
        <f>'17'!E11</f>
        <v>CSC X - Pays X 17</v>
      </c>
      <c r="D76" s="83">
        <f>SUM(D77+D78+D79)</f>
        <v>0</v>
      </c>
      <c r="E76" s="113">
        <f t="shared" ref="E76" si="173">SUM(E77+E78+E79)</f>
        <v>0</v>
      </c>
      <c r="F76" s="84">
        <f t="shared" ref="F76" si="174">SUM(F77+F78+F79)</f>
        <v>0</v>
      </c>
      <c r="G76" s="85">
        <f t="shared" ref="G76" si="175">SUM(G77+G78+G79)</f>
        <v>0</v>
      </c>
      <c r="H76" s="85">
        <f t="shared" ref="H76" si="176">SUM(H77+H78+H79)</f>
        <v>0</v>
      </c>
      <c r="I76" s="85">
        <f t="shared" ref="I76" si="177">SUM(I77+I78+I79)</f>
        <v>0</v>
      </c>
      <c r="J76" s="85">
        <f t="shared" ref="J76" si="178">SUM(J77+J78+J79)</f>
        <v>0</v>
      </c>
      <c r="K76" s="85">
        <f t="shared" ref="K76" si="179">SUM(K77+K78+K79)</f>
        <v>0</v>
      </c>
      <c r="L76" s="86">
        <f t="shared" ref="L76" si="180">SUM(L77+L78+L79)</f>
        <v>0</v>
      </c>
      <c r="M76" s="104" t="str">
        <f t="shared" si="5"/>
        <v/>
      </c>
    </row>
    <row r="77" spans="2:29" x14ac:dyDescent="0.3">
      <c r="B77" s="179"/>
      <c r="C77" s="183" t="str">
        <f t="shared" ref="C77:C79" si="181">IF($M$2="FR",P77,AC77)</f>
        <v>Investering</v>
      </c>
      <c r="D77" s="144">
        <f>'17'!D35</f>
        <v>0</v>
      </c>
      <c r="E77" s="115">
        <f>'17'!E35</f>
        <v>0</v>
      </c>
      <c r="F77" s="145">
        <f>'17'!F35</f>
        <v>0</v>
      </c>
      <c r="G77" s="146">
        <f>'17'!G35</f>
        <v>0</v>
      </c>
      <c r="H77" s="146">
        <f>'17'!H35</f>
        <v>0</v>
      </c>
      <c r="I77" s="146">
        <f>'17'!I35</f>
        <v>0</v>
      </c>
      <c r="J77" s="146">
        <f>'17'!J35</f>
        <v>0</v>
      </c>
      <c r="K77" s="108">
        <f>SUM(F77+G77+H77+I77+J77)</f>
        <v>0</v>
      </c>
      <c r="L77" s="108">
        <f>IF(E77=0,(D77-K77),(E77-K77))</f>
        <v>0</v>
      </c>
      <c r="M77" s="109" t="str">
        <f t="shared" ref="M77:M95" si="182">IF(D77=0,"",IF(E77=0,(K77/D77),(K77/E77)))</f>
        <v/>
      </c>
      <c r="P77" t="s">
        <v>326</v>
      </c>
      <c r="AC77" t="s">
        <v>327</v>
      </c>
    </row>
    <row r="78" spans="2:29" x14ac:dyDescent="0.3">
      <c r="B78" s="181"/>
      <c r="C78" s="183" t="str">
        <f t="shared" si="181"/>
        <v>Werking</v>
      </c>
      <c r="D78" s="144">
        <f>'17'!D39</f>
        <v>0</v>
      </c>
      <c r="E78" s="115">
        <f>'17'!E39</f>
        <v>0</v>
      </c>
      <c r="F78" s="145">
        <f>'17'!F39</f>
        <v>0</v>
      </c>
      <c r="G78" s="146">
        <f>'17'!G39</f>
        <v>0</v>
      </c>
      <c r="H78" s="146">
        <f>'17'!H39</f>
        <v>0</v>
      </c>
      <c r="I78" s="146">
        <f>'17'!I39</f>
        <v>0</v>
      </c>
      <c r="J78" s="146">
        <f>'17'!J39</f>
        <v>0</v>
      </c>
      <c r="K78" s="108">
        <f t="shared" ref="K78:K79" si="183">SUM(F78+G78+H78+I78+J78)</f>
        <v>0</v>
      </c>
      <c r="L78" s="108">
        <f t="shared" ref="L78:L79" si="184">IF(E78=0,(D78-K78),(E78-K78))</f>
        <v>0</v>
      </c>
      <c r="M78" s="109" t="str">
        <f t="shared" si="182"/>
        <v/>
      </c>
      <c r="P78" t="s">
        <v>328</v>
      </c>
      <c r="AC78" t="s">
        <v>329</v>
      </c>
    </row>
    <row r="79" spans="2:29" x14ac:dyDescent="0.3">
      <c r="B79" s="182"/>
      <c r="C79" s="183" t="str">
        <f t="shared" si="181"/>
        <v>Personeel</v>
      </c>
      <c r="D79" s="144">
        <f>'17'!D43</f>
        <v>0</v>
      </c>
      <c r="E79" s="115">
        <f>'17'!E43</f>
        <v>0</v>
      </c>
      <c r="F79" s="145">
        <f>'17'!F43</f>
        <v>0</v>
      </c>
      <c r="G79" s="146">
        <f>'17'!G43</f>
        <v>0</v>
      </c>
      <c r="H79" s="146">
        <f>'17'!H43</f>
        <v>0</v>
      </c>
      <c r="I79" s="146">
        <f>'17'!I43</f>
        <v>0</v>
      </c>
      <c r="J79" s="146">
        <f>'17'!J43</f>
        <v>0</v>
      </c>
      <c r="K79" s="108">
        <f t="shared" si="183"/>
        <v>0</v>
      </c>
      <c r="L79" s="108">
        <f t="shared" si="184"/>
        <v>0</v>
      </c>
      <c r="M79" s="109" t="str">
        <f t="shared" si="182"/>
        <v/>
      </c>
      <c r="P79" t="s">
        <v>330</v>
      </c>
      <c r="AC79" t="s">
        <v>331</v>
      </c>
    </row>
    <row r="80" spans="2:29" x14ac:dyDescent="0.3">
      <c r="B80" s="75">
        <v>18</v>
      </c>
      <c r="C80" s="76" t="str">
        <f>'18'!E11</f>
        <v>CSC X - Pays X 18</v>
      </c>
      <c r="D80" s="83">
        <f>SUM(D81+D82+D83)</f>
        <v>0</v>
      </c>
      <c r="E80" s="113">
        <f t="shared" ref="E80" si="185">SUM(E81+E82+E83)</f>
        <v>0</v>
      </c>
      <c r="F80" s="84">
        <f t="shared" ref="F80" si="186">SUM(F81+F82+F83)</f>
        <v>0</v>
      </c>
      <c r="G80" s="85">
        <f t="shared" ref="G80" si="187">SUM(G81+G82+G83)</f>
        <v>0</v>
      </c>
      <c r="H80" s="85">
        <f t="shared" ref="H80" si="188">SUM(H81+H82+H83)</f>
        <v>0</v>
      </c>
      <c r="I80" s="85">
        <f t="shared" ref="I80" si="189">SUM(I81+I82+I83)</f>
        <v>0</v>
      </c>
      <c r="J80" s="85">
        <f t="shared" ref="J80" si="190">SUM(J81+J82+J83)</f>
        <v>0</v>
      </c>
      <c r="K80" s="85">
        <f t="shared" ref="K80" si="191">SUM(K81+K82+K83)</f>
        <v>0</v>
      </c>
      <c r="L80" s="86">
        <f t="shared" ref="L80" si="192">SUM(L81+L82+L83)</f>
        <v>0</v>
      </c>
      <c r="M80" s="104" t="str">
        <f t="shared" si="182"/>
        <v/>
      </c>
    </row>
    <row r="81" spans="2:29" x14ac:dyDescent="0.3">
      <c r="B81" s="179"/>
      <c r="C81" s="183" t="str">
        <f t="shared" ref="C81:C83" si="193">IF($M$2="FR",P81,AC81)</f>
        <v>Investering</v>
      </c>
      <c r="D81" s="144">
        <f>'18'!D35</f>
        <v>0</v>
      </c>
      <c r="E81" s="115">
        <f>'18'!E35</f>
        <v>0</v>
      </c>
      <c r="F81" s="145">
        <f>'18'!F35</f>
        <v>0</v>
      </c>
      <c r="G81" s="146">
        <f>'18'!G35</f>
        <v>0</v>
      </c>
      <c r="H81" s="146">
        <f>'18'!H35</f>
        <v>0</v>
      </c>
      <c r="I81" s="146">
        <f>'18'!I35</f>
        <v>0</v>
      </c>
      <c r="J81" s="146">
        <f>'18'!J35</f>
        <v>0</v>
      </c>
      <c r="K81" s="108">
        <f>SUM(F81+G81+H81+I81+J81)</f>
        <v>0</v>
      </c>
      <c r="L81" s="108">
        <f>IF(E81=0,(D81-K81),(E81-K81))</f>
        <v>0</v>
      </c>
      <c r="M81" s="109" t="str">
        <f t="shared" si="182"/>
        <v/>
      </c>
      <c r="P81" t="s">
        <v>326</v>
      </c>
      <c r="AC81" t="s">
        <v>327</v>
      </c>
    </row>
    <row r="82" spans="2:29" x14ac:dyDescent="0.3">
      <c r="B82" s="181"/>
      <c r="C82" s="183" t="str">
        <f t="shared" si="193"/>
        <v>Werking</v>
      </c>
      <c r="D82" s="144">
        <f>'18'!D39</f>
        <v>0</v>
      </c>
      <c r="E82" s="115">
        <f>'18'!E39</f>
        <v>0</v>
      </c>
      <c r="F82" s="145">
        <f>'18'!F39</f>
        <v>0</v>
      </c>
      <c r="G82" s="146">
        <f>'18'!G39</f>
        <v>0</v>
      </c>
      <c r="H82" s="146">
        <f>'18'!H39</f>
        <v>0</v>
      </c>
      <c r="I82" s="146">
        <f>'18'!I39</f>
        <v>0</v>
      </c>
      <c r="J82" s="146">
        <f>'18'!J39</f>
        <v>0</v>
      </c>
      <c r="K82" s="108">
        <f t="shared" ref="K82:K83" si="194">SUM(F82+G82+H82+I82+J82)</f>
        <v>0</v>
      </c>
      <c r="L82" s="108">
        <f t="shared" ref="L82:L83" si="195">IF(E82=0,(D82-K82),(E82-K82))</f>
        <v>0</v>
      </c>
      <c r="M82" s="109" t="str">
        <f t="shared" si="182"/>
        <v/>
      </c>
      <c r="P82" t="s">
        <v>328</v>
      </c>
      <c r="AC82" t="s">
        <v>329</v>
      </c>
    </row>
    <row r="83" spans="2:29" x14ac:dyDescent="0.3">
      <c r="B83" s="182"/>
      <c r="C83" s="183" t="str">
        <f t="shared" si="193"/>
        <v>Personeel</v>
      </c>
      <c r="D83" s="144">
        <f>'18'!D43</f>
        <v>0</v>
      </c>
      <c r="E83" s="115">
        <f>'18'!E43</f>
        <v>0</v>
      </c>
      <c r="F83" s="145">
        <f>'18'!F43</f>
        <v>0</v>
      </c>
      <c r="G83" s="146">
        <f>'18'!G43</f>
        <v>0</v>
      </c>
      <c r="H83" s="146">
        <f>'18'!H43</f>
        <v>0</v>
      </c>
      <c r="I83" s="146">
        <f>'18'!I43</f>
        <v>0</v>
      </c>
      <c r="J83" s="146">
        <f>'18'!J43</f>
        <v>0</v>
      </c>
      <c r="K83" s="108">
        <f t="shared" si="194"/>
        <v>0</v>
      </c>
      <c r="L83" s="108">
        <f t="shared" si="195"/>
        <v>0</v>
      </c>
      <c r="M83" s="109" t="str">
        <f t="shared" si="182"/>
        <v/>
      </c>
      <c r="P83" t="s">
        <v>330</v>
      </c>
      <c r="AC83" t="s">
        <v>331</v>
      </c>
    </row>
    <row r="84" spans="2:29" x14ac:dyDescent="0.3">
      <c r="B84" s="75">
        <v>19</v>
      </c>
      <c r="C84" s="76" t="str">
        <f>'19'!E11</f>
        <v>CSC X - Pays X 19</v>
      </c>
      <c r="D84" s="83">
        <f>SUM(D85+D86+D87)</f>
        <v>0</v>
      </c>
      <c r="E84" s="113">
        <f t="shared" ref="E84" si="196">SUM(E85+E86+E87)</f>
        <v>0</v>
      </c>
      <c r="F84" s="84">
        <f t="shared" ref="F84" si="197">SUM(F85+F86+F87)</f>
        <v>0</v>
      </c>
      <c r="G84" s="85">
        <f t="shared" ref="G84" si="198">SUM(G85+G86+G87)</f>
        <v>0</v>
      </c>
      <c r="H84" s="85">
        <f t="shared" ref="H84" si="199">SUM(H85+H86+H87)</f>
        <v>0</v>
      </c>
      <c r="I84" s="85">
        <f t="shared" ref="I84" si="200">SUM(I85+I86+I87)</f>
        <v>0</v>
      </c>
      <c r="J84" s="85">
        <f t="shared" ref="J84" si="201">SUM(J85+J86+J87)</f>
        <v>0</v>
      </c>
      <c r="K84" s="85">
        <f t="shared" ref="K84" si="202">SUM(K85+K86+K87)</f>
        <v>0</v>
      </c>
      <c r="L84" s="86">
        <f t="shared" ref="L84" si="203">SUM(L85+L86+L87)</f>
        <v>0</v>
      </c>
      <c r="M84" s="104" t="str">
        <f t="shared" si="182"/>
        <v/>
      </c>
    </row>
    <row r="85" spans="2:29" x14ac:dyDescent="0.3">
      <c r="B85" s="179"/>
      <c r="C85" s="183" t="str">
        <f t="shared" ref="C85:C87" si="204">IF($M$2="FR",P85,AC85)</f>
        <v>Investering</v>
      </c>
      <c r="D85" s="144">
        <f>'19'!D35</f>
        <v>0</v>
      </c>
      <c r="E85" s="115">
        <f>'19'!E35</f>
        <v>0</v>
      </c>
      <c r="F85" s="145">
        <f>'19'!F35</f>
        <v>0</v>
      </c>
      <c r="G85" s="146">
        <f>'19'!G35</f>
        <v>0</v>
      </c>
      <c r="H85" s="146">
        <f>'19'!H35</f>
        <v>0</v>
      </c>
      <c r="I85" s="146">
        <f>'19'!I35</f>
        <v>0</v>
      </c>
      <c r="J85" s="146">
        <f>'19'!J35</f>
        <v>0</v>
      </c>
      <c r="K85" s="108">
        <f>SUM(F85+G85+H85+I85+J85)</f>
        <v>0</v>
      </c>
      <c r="L85" s="108">
        <f>IF(E85=0,(D85-K85),(E85-K85))</f>
        <v>0</v>
      </c>
      <c r="M85" s="109" t="str">
        <f t="shared" si="182"/>
        <v/>
      </c>
      <c r="P85" t="s">
        <v>326</v>
      </c>
      <c r="AC85" t="s">
        <v>327</v>
      </c>
    </row>
    <row r="86" spans="2:29" x14ac:dyDescent="0.3">
      <c r="B86" s="181"/>
      <c r="C86" s="183" t="str">
        <f t="shared" si="204"/>
        <v>Werking</v>
      </c>
      <c r="D86" s="144">
        <f>'19'!D39</f>
        <v>0</v>
      </c>
      <c r="E86" s="115">
        <f>'19'!E39</f>
        <v>0</v>
      </c>
      <c r="F86" s="145">
        <f>'19'!F39</f>
        <v>0</v>
      </c>
      <c r="G86" s="146">
        <f>'19'!G39</f>
        <v>0</v>
      </c>
      <c r="H86" s="146">
        <f>'19'!H39</f>
        <v>0</v>
      </c>
      <c r="I86" s="146">
        <f>'19'!I39</f>
        <v>0</v>
      </c>
      <c r="J86" s="146">
        <f>'19'!J39</f>
        <v>0</v>
      </c>
      <c r="K86" s="108">
        <f t="shared" ref="K86:K87" si="205">SUM(F86+G86+H86+I86+J86)</f>
        <v>0</v>
      </c>
      <c r="L86" s="108">
        <f t="shared" ref="L86:L87" si="206">IF(E86=0,(D86-K86),(E86-K86))</f>
        <v>0</v>
      </c>
      <c r="M86" s="109" t="str">
        <f t="shared" si="182"/>
        <v/>
      </c>
      <c r="P86" t="s">
        <v>328</v>
      </c>
      <c r="AC86" t="s">
        <v>329</v>
      </c>
    </row>
    <row r="87" spans="2:29" x14ac:dyDescent="0.3">
      <c r="B87" s="182"/>
      <c r="C87" s="183" t="str">
        <f t="shared" si="204"/>
        <v>Personeel</v>
      </c>
      <c r="D87" s="144">
        <f>'19'!D43</f>
        <v>0</v>
      </c>
      <c r="E87" s="115">
        <f>'19'!E43</f>
        <v>0</v>
      </c>
      <c r="F87" s="145">
        <f>'19'!F43</f>
        <v>0</v>
      </c>
      <c r="G87" s="146">
        <f>'19'!G43</f>
        <v>0</v>
      </c>
      <c r="H87" s="146">
        <f>'19'!H43</f>
        <v>0</v>
      </c>
      <c r="I87" s="146">
        <f>'19'!I43</f>
        <v>0</v>
      </c>
      <c r="J87" s="146">
        <f>'19'!J43</f>
        <v>0</v>
      </c>
      <c r="K87" s="108">
        <f t="shared" si="205"/>
        <v>0</v>
      </c>
      <c r="L87" s="108">
        <f t="shared" si="206"/>
        <v>0</v>
      </c>
      <c r="M87" s="109" t="str">
        <f t="shared" si="182"/>
        <v/>
      </c>
      <c r="P87" t="s">
        <v>330</v>
      </c>
      <c r="AC87" t="s">
        <v>331</v>
      </c>
    </row>
    <row r="88" spans="2:29" x14ac:dyDescent="0.3">
      <c r="B88" s="75">
        <v>20</v>
      </c>
      <c r="C88" s="76" t="str">
        <f>'20'!E11</f>
        <v>CSC X - Pays X 20</v>
      </c>
      <c r="D88" s="83">
        <f>SUM(D89+D90+D91)</f>
        <v>0</v>
      </c>
      <c r="E88" s="113">
        <f t="shared" ref="E88" si="207">SUM(E89+E90+E91)</f>
        <v>0</v>
      </c>
      <c r="F88" s="84">
        <f t="shared" ref="F88" si="208">SUM(F89+F90+F91)</f>
        <v>0</v>
      </c>
      <c r="G88" s="85">
        <f t="shared" ref="G88" si="209">SUM(G89+G90+G91)</f>
        <v>0</v>
      </c>
      <c r="H88" s="85">
        <f t="shared" ref="H88" si="210">SUM(H89+H90+H91)</f>
        <v>0</v>
      </c>
      <c r="I88" s="85">
        <f t="shared" ref="I88" si="211">SUM(I89+I90+I91)</f>
        <v>0</v>
      </c>
      <c r="J88" s="85">
        <f t="shared" ref="J88" si="212">SUM(J89+J90+J91)</f>
        <v>0</v>
      </c>
      <c r="K88" s="85">
        <f t="shared" ref="K88" si="213">SUM(K89+K90+K91)</f>
        <v>0</v>
      </c>
      <c r="L88" s="86">
        <f t="shared" ref="L88" si="214">SUM(L89+L90+L91)</f>
        <v>0</v>
      </c>
      <c r="M88" s="104" t="str">
        <f t="shared" si="182"/>
        <v/>
      </c>
    </row>
    <row r="89" spans="2:29" x14ac:dyDescent="0.3">
      <c r="B89" s="179"/>
      <c r="C89" s="183" t="str">
        <f t="shared" ref="C89:C91" si="215">IF($M$2="FR",P89,AC89)</f>
        <v>Investering</v>
      </c>
      <c r="D89" s="144">
        <f>'20'!D35</f>
        <v>0</v>
      </c>
      <c r="E89" s="115">
        <f>'20'!E35</f>
        <v>0</v>
      </c>
      <c r="F89" s="145">
        <f>'20'!F35</f>
        <v>0</v>
      </c>
      <c r="G89" s="146">
        <f>'20'!G35</f>
        <v>0</v>
      </c>
      <c r="H89" s="146">
        <f>'20'!H35</f>
        <v>0</v>
      </c>
      <c r="I89" s="146">
        <f>'20'!I35</f>
        <v>0</v>
      </c>
      <c r="J89" s="146">
        <f>'20'!J35</f>
        <v>0</v>
      </c>
      <c r="K89" s="108">
        <f>SUM(F89+G89+H89+I89+J89)</f>
        <v>0</v>
      </c>
      <c r="L89" s="108">
        <f>IF(E89=0,(D89-K89),(E89-K89))</f>
        <v>0</v>
      </c>
      <c r="M89" s="109" t="str">
        <f t="shared" si="182"/>
        <v/>
      </c>
      <c r="P89" t="s">
        <v>326</v>
      </c>
      <c r="AC89" t="s">
        <v>327</v>
      </c>
    </row>
    <row r="90" spans="2:29" x14ac:dyDescent="0.3">
      <c r="B90" s="181"/>
      <c r="C90" s="183" t="str">
        <f t="shared" si="215"/>
        <v>Werking</v>
      </c>
      <c r="D90" s="144">
        <f>'20'!D39</f>
        <v>0</v>
      </c>
      <c r="E90" s="115">
        <f>'20'!E39</f>
        <v>0</v>
      </c>
      <c r="F90" s="145">
        <f>'20'!F39</f>
        <v>0</v>
      </c>
      <c r="G90" s="146">
        <f>'20'!G39</f>
        <v>0</v>
      </c>
      <c r="H90" s="146">
        <f>'20'!H39</f>
        <v>0</v>
      </c>
      <c r="I90" s="146">
        <f>'20'!I39</f>
        <v>0</v>
      </c>
      <c r="J90" s="146">
        <f>'20'!J39</f>
        <v>0</v>
      </c>
      <c r="K90" s="108">
        <f t="shared" ref="K90:K91" si="216">SUM(F90+G90+H90+I90+J90)</f>
        <v>0</v>
      </c>
      <c r="L90" s="108">
        <f t="shared" ref="L90:L91" si="217">IF(E90=0,(D90-K90),(E90-K90))</f>
        <v>0</v>
      </c>
      <c r="M90" s="109" t="str">
        <f t="shared" si="182"/>
        <v/>
      </c>
      <c r="P90" t="s">
        <v>328</v>
      </c>
      <c r="AC90" t="s">
        <v>329</v>
      </c>
    </row>
    <row r="91" spans="2:29" x14ac:dyDescent="0.3">
      <c r="B91" s="182"/>
      <c r="C91" s="183" t="str">
        <f t="shared" si="215"/>
        <v>Personeel</v>
      </c>
      <c r="D91" s="144">
        <f>'20'!D43</f>
        <v>0</v>
      </c>
      <c r="E91" s="115">
        <f>'20'!E43</f>
        <v>0</v>
      </c>
      <c r="F91" s="145">
        <f>'20'!F43</f>
        <v>0</v>
      </c>
      <c r="G91" s="146">
        <f>'20'!G43</f>
        <v>0</v>
      </c>
      <c r="H91" s="146">
        <f>'20'!H43</f>
        <v>0</v>
      </c>
      <c r="I91" s="146">
        <f>'20'!I43</f>
        <v>0</v>
      </c>
      <c r="J91" s="146">
        <f>'20'!J43</f>
        <v>0</v>
      </c>
      <c r="K91" s="108">
        <f t="shared" si="216"/>
        <v>0</v>
      </c>
      <c r="L91" s="108">
        <f t="shared" si="217"/>
        <v>0</v>
      </c>
      <c r="M91" s="109" t="str">
        <f t="shared" si="182"/>
        <v/>
      </c>
      <c r="P91" t="s">
        <v>330</v>
      </c>
      <c r="AC91" t="s">
        <v>331</v>
      </c>
    </row>
    <row r="92" spans="2:29" x14ac:dyDescent="0.3">
      <c r="B92" s="75">
        <v>21</v>
      </c>
      <c r="C92" s="76" t="str">
        <f>'21'!E11</f>
        <v>CSC X - Pays X 21</v>
      </c>
      <c r="D92" s="83">
        <f>SUM(D93+D94+D95)</f>
        <v>0</v>
      </c>
      <c r="E92" s="113">
        <f t="shared" ref="E92" si="218">SUM(E93+E94+E95)</f>
        <v>0</v>
      </c>
      <c r="F92" s="84">
        <f t="shared" ref="F92" si="219">SUM(F93+F94+F95)</f>
        <v>0</v>
      </c>
      <c r="G92" s="85">
        <f t="shared" ref="G92" si="220">SUM(G93+G94+G95)</f>
        <v>0</v>
      </c>
      <c r="H92" s="85">
        <f t="shared" ref="H92" si="221">SUM(H93+H94+H95)</f>
        <v>0</v>
      </c>
      <c r="I92" s="85">
        <f t="shared" ref="I92" si="222">SUM(I93+I94+I95)</f>
        <v>0</v>
      </c>
      <c r="J92" s="85">
        <f t="shared" ref="J92" si="223">SUM(J93+J94+J95)</f>
        <v>0</v>
      </c>
      <c r="K92" s="85">
        <f t="shared" ref="K92" si="224">SUM(K93+K94+K95)</f>
        <v>0</v>
      </c>
      <c r="L92" s="86">
        <f t="shared" ref="L92" si="225">SUM(L93+L94+L95)</f>
        <v>0</v>
      </c>
      <c r="M92" s="104" t="str">
        <f t="shared" si="182"/>
        <v/>
      </c>
    </row>
    <row r="93" spans="2:29" x14ac:dyDescent="0.3">
      <c r="B93" s="179"/>
      <c r="C93" s="183" t="str">
        <f t="shared" ref="C93:C96" si="226">IF($M$2="FR",P93,AC93)</f>
        <v>Investering</v>
      </c>
      <c r="D93" s="144">
        <f>'21'!D35</f>
        <v>0</v>
      </c>
      <c r="E93" s="115">
        <f>'21'!E35</f>
        <v>0</v>
      </c>
      <c r="F93" s="145">
        <f>'21'!F35</f>
        <v>0</v>
      </c>
      <c r="G93" s="146">
        <f>'21'!G35</f>
        <v>0</v>
      </c>
      <c r="H93" s="146">
        <f>'21'!H35</f>
        <v>0</v>
      </c>
      <c r="I93" s="146">
        <f>'21'!I35</f>
        <v>0</v>
      </c>
      <c r="J93" s="146">
        <f>'21'!J35</f>
        <v>0</v>
      </c>
      <c r="K93" s="108">
        <f>SUM(F93+G93+H93+I93+J93)</f>
        <v>0</v>
      </c>
      <c r="L93" s="108">
        <f>IF(E93=0,(D93-K93),(E93-K93))</f>
        <v>0</v>
      </c>
      <c r="M93" s="109" t="str">
        <f t="shared" si="182"/>
        <v/>
      </c>
      <c r="P93" t="s">
        <v>326</v>
      </c>
      <c r="AC93" t="s">
        <v>327</v>
      </c>
    </row>
    <row r="94" spans="2:29" x14ac:dyDescent="0.3">
      <c r="B94" s="181"/>
      <c r="C94" s="183" t="str">
        <f t="shared" si="226"/>
        <v>Werking</v>
      </c>
      <c r="D94" s="144">
        <f>'21'!D39</f>
        <v>0</v>
      </c>
      <c r="E94" s="115">
        <f>'21'!E39</f>
        <v>0</v>
      </c>
      <c r="F94" s="145">
        <f>'21'!F39</f>
        <v>0</v>
      </c>
      <c r="G94" s="146">
        <f>'21'!G39</f>
        <v>0</v>
      </c>
      <c r="H94" s="146">
        <f>'21'!H39</f>
        <v>0</v>
      </c>
      <c r="I94" s="146">
        <f>'21'!I39</f>
        <v>0</v>
      </c>
      <c r="J94" s="146">
        <f>'21'!J39</f>
        <v>0</v>
      </c>
      <c r="K94" s="108">
        <f t="shared" ref="K94:K95" si="227">SUM(F94+G94+H94+I94+J94)</f>
        <v>0</v>
      </c>
      <c r="L94" s="108">
        <f t="shared" ref="L94:L95" si="228">IF(E94=0,(D94-K94),(E94-K94))</f>
        <v>0</v>
      </c>
      <c r="M94" s="109" t="str">
        <f t="shared" si="182"/>
        <v/>
      </c>
      <c r="P94" t="s">
        <v>328</v>
      </c>
      <c r="AC94" t="s">
        <v>329</v>
      </c>
    </row>
    <row r="95" spans="2:29" ht="15" thickBot="1" x14ac:dyDescent="0.35">
      <c r="B95" s="182"/>
      <c r="C95" s="183" t="str">
        <f t="shared" si="226"/>
        <v>Personeel</v>
      </c>
      <c r="D95" s="144">
        <f>'21'!D43</f>
        <v>0</v>
      </c>
      <c r="E95" s="115">
        <f>'21'!E43</f>
        <v>0</v>
      </c>
      <c r="F95" s="145">
        <f>'21'!F43</f>
        <v>0</v>
      </c>
      <c r="G95" s="146">
        <f>'21'!G43</f>
        <v>0</v>
      </c>
      <c r="H95" s="146">
        <f>'21'!H43</f>
        <v>0</v>
      </c>
      <c r="I95" s="146">
        <f>'21'!I43</f>
        <v>0</v>
      </c>
      <c r="J95" s="146">
        <f>'21'!J43</f>
        <v>0</v>
      </c>
      <c r="K95" s="108">
        <f t="shared" si="227"/>
        <v>0</v>
      </c>
      <c r="L95" s="108">
        <f t="shared" si="228"/>
        <v>0</v>
      </c>
      <c r="M95" s="109" t="str">
        <f t="shared" si="182"/>
        <v/>
      </c>
      <c r="P95" t="s">
        <v>330</v>
      </c>
      <c r="AC95" t="s">
        <v>331</v>
      </c>
    </row>
    <row r="96" spans="2:29" ht="15" thickBot="1" x14ac:dyDescent="0.35">
      <c r="B96" s="346" t="str">
        <f t="shared" ref="B96" si="229">IF($M$2="FR",O96,AB96)</f>
        <v>TOTAAL BEHEERSKOSTEN</v>
      </c>
      <c r="C96" s="347">
        <f t="shared" si="226"/>
        <v>0</v>
      </c>
      <c r="D96" s="79">
        <f>SUM(D97+D98+D99)</f>
        <v>0</v>
      </c>
      <c r="E96" s="156">
        <f t="shared" ref="E96:L96" si="230">SUM(E97+E98+E99)</f>
        <v>0</v>
      </c>
      <c r="F96" s="80">
        <f t="shared" si="230"/>
        <v>0</v>
      </c>
      <c r="G96" s="81">
        <f t="shared" si="230"/>
        <v>0</v>
      </c>
      <c r="H96" s="81">
        <f t="shared" si="230"/>
        <v>0</v>
      </c>
      <c r="I96" s="81">
        <f t="shared" si="230"/>
        <v>0</v>
      </c>
      <c r="J96" s="81">
        <f t="shared" si="230"/>
        <v>0</v>
      </c>
      <c r="K96" s="81">
        <f t="shared" si="230"/>
        <v>0</v>
      </c>
      <c r="L96" s="82">
        <f t="shared" si="230"/>
        <v>0</v>
      </c>
      <c r="M96" s="103" t="str">
        <f>IF(K96=0,"",K96/D96)</f>
        <v/>
      </c>
      <c r="O96" t="s">
        <v>332</v>
      </c>
      <c r="AB96" t="s">
        <v>333</v>
      </c>
    </row>
    <row r="97" spans="2:29" x14ac:dyDescent="0.3">
      <c r="B97" s="179"/>
      <c r="C97" s="180" t="str">
        <f t="shared" ref="C97:C101" si="231">IF($M$2="FR",P97,AC97)</f>
        <v>Personeel</v>
      </c>
      <c r="D97" s="144">
        <f>CG_BK!D12</f>
        <v>0</v>
      </c>
      <c r="E97" s="115">
        <f>CG_BK!E12</f>
        <v>0</v>
      </c>
      <c r="F97" s="145">
        <f>CG_BK!F12</f>
        <v>0</v>
      </c>
      <c r="G97" s="146">
        <f>CG_BK!G12</f>
        <v>0</v>
      </c>
      <c r="H97" s="146">
        <f>CG_BK!H12</f>
        <v>0</v>
      </c>
      <c r="I97" s="146">
        <f>CG_BK!I12</f>
        <v>0</v>
      </c>
      <c r="J97" s="146">
        <f>CG_BK!J12</f>
        <v>0</v>
      </c>
      <c r="K97" s="108">
        <f>SUM(F97+G97+H97+I97+J97)</f>
        <v>0</v>
      </c>
      <c r="L97" s="108">
        <f>IF(E97=0,(D97-K97),(E97-K97))</f>
        <v>0</v>
      </c>
      <c r="M97" s="109" t="str">
        <f>IF(D97=0,"",IF(E97=0,(K97/D97),(K97/E97)))</f>
        <v/>
      </c>
      <c r="P97" t="s">
        <v>330</v>
      </c>
      <c r="AC97" t="s">
        <v>331</v>
      </c>
    </row>
    <row r="98" spans="2:29" x14ac:dyDescent="0.3">
      <c r="B98" s="181"/>
      <c r="C98" s="180" t="str">
        <f t="shared" si="231"/>
        <v>Evaluatie &amp; Audit</v>
      </c>
      <c r="D98" s="144">
        <f>CG_BK!D17</f>
        <v>0</v>
      </c>
      <c r="E98" s="115">
        <f>CG_BK!E17</f>
        <v>0</v>
      </c>
      <c r="F98" s="145">
        <f>CG_BK!F17</f>
        <v>0</v>
      </c>
      <c r="G98" s="146">
        <f>CG_BK!G17</f>
        <v>0</v>
      </c>
      <c r="H98" s="146">
        <f>CG_BK!H17</f>
        <v>0</v>
      </c>
      <c r="I98" s="146">
        <f>CG_BK!I17</f>
        <v>0</v>
      </c>
      <c r="J98" s="146">
        <f>CG_BK!J17</f>
        <v>0</v>
      </c>
      <c r="K98" s="108">
        <f t="shared" ref="K98:K99" si="232">SUM(F98+G98+H98+I98+J98)</f>
        <v>0</v>
      </c>
      <c r="L98" s="108">
        <f t="shared" ref="L98:L100" si="233">IF(E98=0,(D98-K98),(E98-K98))</f>
        <v>0</v>
      </c>
      <c r="M98" s="109" t="str">
        <f t="shared" ref="M98:M99" si="234">IF(D98=0,"",IF(E98=0,(K98/D98),(K98/E98)))</f>
        <v/>
      </c>
      <c r="P98" t="s">
        <v>334</v>
      </c>
      <c r="AC98" t="s">
        <v>335</v>
      </c>
    </row>
    <row r="99" spans="2:29" ht="15" thickBot="1" x14ac:dyDescent="0.35">
      <c r="B99" s="182"/>
      <c r="C99" s="180" t="str">
        <f t="shared" si="231"/>
        <v>Andere beheerkosten</v>
      </c>
      <c r="D99" s="144">
        <f>CG_BK!D20</f>
        <v>0</v>
      </c>
      <c r="E99" s="115">
        <f>CG_BK!E20</f>
        <v>0</v>
      </c>
      <c r="F99" s="145">
        <f>CG_BK!F20</f>
        <v>0</v>
      </c>
      <c r="G99" s="146">
        <f>CG_BK!G20</f>
        <v>0</v>
      </c>
      <c r="H99" s="146">
        <f>CG_BK!H20</f>
        <v>0</v>
      </c>
      <c r="I99" s="146">
        <f>CG_BK!I20</f>
        <v>0</v>
      </c>
      <c r="J99" s="146">
        <f>CG_BK!J20</f>
        <v>0</v>
      </c>
      <c r="K99" s="108">
        <f t="shared" si="232"/>
        <v>0</v>
      </c>
      <c r="L99" s="108">
        <f t="shared" si="233"/>
        <v>0</v>
      </c>
      <c r="M99" s="109" t="str">
        <f t="shared" si="234"/>
        <v/>
      </c>
      <c r="P99" t="s">
        <v>336</v>
      </c>
      <c r="AC99" t="s">
        <v>337</v>
      </c>
    </row>
    <row r="100" spans="2:29" ht="15" thickBot="1" x14ac:dyDescent="0.35">
      <c r="B100" s="342" t="str">
        <f>IF($M$2="FR",O100,AB100)</f>
        <v>TOTAAL DIRECTE KOSTEN</v>
      </c>
      <c r="C100" s="343">
        <f t="shared" si="231"/>
        <v>0</v>
      </c>
      <c r="D100" s="192">
        <f>SUM(D11+D96)</f>
        <v>0</v>
      </c>
      <c r="E100" s="193">
        <f t="shared" ref="E100:K100" si="235">SUM(E11+E96)</f>
        <v>0</v>
      </c>
      <c r="F100" s="194">
        <f t="shared" si="235"/>
        <v>0</v>
      </c>
      <c r="G100" s="157">
        <f t="shared" si="235"/>
        <v>0</v>
      </c>
      <c r="H100" s="157">
        <f t="shared" si="235"/>
        <v>0</v>
      </c>
      <c r="I100" s="157">
        <f t="shared" si="235"/>
        <v>0</v>
      </c>
      <c r="J100" s="157">
        <f t="shared" si="235"/>
        <v>0</v>
      </c>
      <c r="K100" s="157">
        <f t="shared" si="235"/>
        <v>0</v>
      </c>
      <c r="L100" s="157">
        <f t="shared" si="233"/>
        <v>0</v>
      </c>
      <c r="M100" s="158" t="str">
        <f>IF(K100=0,"",K100/D100)</f>
        <v/>
      </c>
      <c r="O100" t="s">
        <v>338</v>
      </c>
      <c r="AB100" t="s">
        <v>339</v>
      </c>
    </row>
    <row r="101" spans="2:29" ht="15" thickBot="1" x14ac:dyDescent="0.35">
      <c r="B101" s="346" t="str">
        <f t="shared" ref="B101" si="236">IF($M$2="FR",O101,AB101)</f>
        <v>TOTAAL ADMINISTRATIEKOSTEN</v>
      </c>
      <c r="C101" s="347">
        <f t="shared" si="231"/>
        <v>0</v>
      </c>
      <c r="D101" s="79">
        <f>SUM(D102+D103+D104)</f>
        <v>0</v>
      </c>
      <c r="E101" s="156">
        <f t="shared" ref="E101" si="237">SUM(E102+E103+E104)</f>
        <v>0</v>
      </c>
      <c r="F101" s="80">
        <f t="shared" ref="F101" si="238">SUM(F102+F103+F104)</f>
        <v>0</v>
      </c>
      <c r="G101" s="81">
        <f t="shared" ref="G101" si="239">SUM(G102+G103+G104)</f>
        <v>0</v>
      </c>
      <c r="H101" s="81">
        <f t="shared" ref="H101" si="240">SUM(H102+H103+H104)</f>
        <v>0</v>
      </c>
      <c r="I101" s="81">
        <f t="shared" ref="I101" si="241">SUM(I102+I103+I104)</f>
        <v>0</v>
      </c>
      <c r="J101" s="81">
        <f t="shared" ref="J101" si="242">SUM(J102+J103+J104)</f>
        <v>0</v>
      </c>
      <c r="K101" s="81">
        <f t="shared" ref="K101" si="243">SUM(K102+K103+K104)</f>
        <v>0</v>
      </c>
      <c r="L101" s="82">
        <f t="shared" ref="L101" si="244">SUM(L102+L103+L104)</f>
        <v>0</v>
      </c>
      <c r="M101" s="103" t="str">
        <f>IF(K101=0,"",K101/D101)</f>
        <v/>
      </c>
      <c r="O101" t="s">
        <v>340</v>
      </c>
      <c r="AB101" t="s">
        <v>341</v>
      </c>
    </row>
    <row r="102" spans="2:29" x14ac:dyDescent="0.3">
      <c r="B102" s="179"/>
      <c r="C102" s="180" t="str">
        <f t="shared" ref="C102:C105" si="245">IF($M$2="FR",P102,AC102)</f>
        <v>Investering</v>
      </c>
      <c r="D102" s="144">
        <f>CA_AK!D12</f>
        <v>0</v>
      </c>
      <c r="E102" s="115">
        <f>CA_AK!E12</f>
        <v>0</v>
      </c>
      <c r="F102" s="145">
        <f>CA_AK!F12</f>
        <v>0</v>
      </c>
      <c r="G102" s="146">
        <f>CA_AK!G12</f>
        <v>0</v>
      </c>
      <c r="H102" s="146">
        <f>CA_AK!H12</f>
        <v>0</v>
      </c>
      <c r="I102" s="146">
        <f>CA_AK!I12</f>
        <v>0</v>
      </c>
      <c r="J102" s="146">
        <f>CA_AK!J12</f>
        <v>0</v>
      </c>
      <c r="K102" s="108">
        <f>SUM(F102+G102+H102+I102+J102)</f>
        <v>0</v>
      </c>
      <c r="L102" s="108">
        <f>IF(E102=0,(D102-K102),(E102-K102))</f>
        <v>0</v>
      </c>
      <c r="M102" s="109" t="str">
        <f>IF(D102=0,"",IF(E102=0,(K102/D102),(K102/E102)))</f>
        <v/>
      </c>
      <c r="P102" t="s">
        <v>326</v>
      </c>
      <c r="AC102" t="s">
        <v>327</v>
      </c>
    </row>
    <row r="103" spans="2:29" x14ac:dyDescent="0.3">
      <c r="B103" s="181"/>
      <c r="C103" s="180" t="str">
        <f t="shared" si="245"/>
        <v>Werking</v>
      </c>
      <c r="D103" s="144">
        <f>CA_AK!D18</f>
        <v>0</v>
      </c>
      <c r="E103" s="115">
        <f>CA_AK!E18</f>
        <v>0</v>
      </c>
      <c r="F103" s="145">
        <f>CA_AK!F18</f>
        <v>0</v>
      </c>
      <c r="G103" s="146">
        <f>CA_AK!G18</f>
        <v>0</v>
      </c>
      <c r="H103" s="146">
        <f>CA_AK!H18</f>
        <v>0</v>
      </c>
      <c r="I103" s="146">
        <f>CA_AK!I18</f>
        <v>0</v>
      </c>
      <c r="J103" s="146">
        <f>CA_AK!J18</f>
        <v>0</v>
      </c>
      <c r="K103" s="108">
        <f t="shared" ref="K103:K104" si="246">SUM(F103+G103+H103+I103+J103)</f>
        <v>0</v>
      </c>
      <c r="L103" s="108">
        <f t="shared" ref="L103:L105" si="247">IF(E103=0,(D103-K103),(E103-K103))</f>
        <v>0</v>
      </c>
      <c r="M103" s="109" t="str">
        <f t="shared" ref="M103:M104" si="248">IF(D103=0,"",IF(E103=0,(K103/D103),(K103/E103)))</f>
        <v/>
      </c>
      <c r="P103" t="s">
        <v>328</v>
      </c>
      <c r="AC103" t="s">
        <v>329</v>
      </c>
    </row>
    <row r="104" spans="2:29" ht="15" thickBot="1" x14ac:dyDescent="0.35">
      <c r="B104" s="182"/>
      <c r="C104" s="180" t="str">
        <f t="shared" si="245"/>
        <v>Personeel</v>
      </c>
      <c r="D104" s="144">
        <f>CA_AK!D24</f>
        <v>0</v>
      </c>
      <c r="E104" s="115">
        <f>CA_AK!E24</f>
        <v>0</v>
      </c>
      <c r="F104" s="145">
        <f>CA_AK!F24</f>
        <v>0</v>
      </c>
      <c r="G104" s="146">
        <f>CA_AK!G24</f>
        <v>0</v>
      </c>
      <c r="H104" s="146">
        <f>CA_AK!H24</f>
        <v>0</v>
      </c>
      <c r="I104" s="146">
        <f>CA_AK!I24</f>
        <v>0</v>
      </c>
      <c r="J104" s="146">
        <f>CA_AK!J24</f>
        <v>0</v>
      </c>
      <c r="K104" s="108">
        <f t="shared" si="246"/>
        <v>0</v>
      </c>
      <c r="L104" s="108">
        <f t="shared" si="247"/>
        <v>0</v>
      </c>
      <c r="M104" s="109" t="str">
        <f t="shared" si="248"/>
        <v/>
      </c>
      <c r="P104" t="s">
        <v>330</v>
      </c>
      <c r="AC104" t="s">
        <v>331</v>
      </c>
    </row>
    <row r="105" spans="2:29" ht="15" thickBot="1" x14ac:dyDescent="0.35">
      <c r="B105" s="348" t="str">
        <f>IF($M$2="FR",O105,AB105)</f>
        <v>TOTAAL STRUCTUURKOSTEN</v>
      </c>
      <c r="C105" s="349">
        <f t="shared" si="245"/>
        <v>0</v>
      </c>
      <c r="D105" s="238">
        <f>Liquidations_Vereffeningen!I15</f>
        <v>0</v>
      </c>
      <c r="E105" s="233">
        <f>D105</f>
        <v>0</v>
      </c>
      <c r="F105" s="236">
        <f>Liquidations_Vereffeningen!D15</f>
        <v>0</v>
      </c>
      <c r="G105" s="237">
        <f>Liquidations_Vereffeningen!E15</f>
        <v>0</v>
      </c>
      <c r="H105" s="237">
        <f>Liquidations_Vereffeningen!F15</f>
        <v>0</v>
      </c>
      <c r="I105" s="237">
        <f>Liquidations_Vereffeningen!G15</f>
        <v>0</v>
      </c>
      <c r="J105" s="237">
        <f>Liquidations_Vereffeningen!H15</f>
        <v>0</v>
      </c>
      <c r="K105" s="147">
        <f>SUM(F105+G105+H105+I105+J105)</f>
        <v>0</v>
      </c>
      <c r="L105" s="147">
        <f t="shared" si="247"/>
        <v>0</v>
      </c>
      <c r="M105" s="148" t="str">
        <f>IF(K105=0,"",K105/D105)</f>
        <v/>
      </c>
      <c r="O105" t="s">
        <v>342</v>
      </c>
      <c r="AB105" t="s">
        <v>343</v>
      </c>
    </row>
    <row r="106" spans="2:29" ht="15" thickBot="1" x14ac:dyDescent="0.35">
      <c r="B106" s="342" t="str">
        <f>IF($M$2="FR",O106,AB106)</f>
        <v>TOTAAL PROGRAMMA</v>
      </c>
      <c r="C106" s="343">
        <f t="shared" ref="C106" si="249">IF($M$2="FR",P106,AC106)</f>
        <v>0</v>
      </c>
      <c r="D106" s="192">
        <f>SUM(D100+D101+D105)</f>
        <v>0</v>
      </c>
      <c r="E106" s="193">
        <f t="shared" ref="E106:K106" si="250">SUM(E100+E101+E105)</f>
        <v>0</v>
      </c>
      <c r="F106" s="194">
        <f t="shared" si="250"/>
        <v>0</v>
      </c>
      <c r="G106" s="157">
        <f t="shared" si="250"/>
        <v>0</v>
      </c>
      <c r="H106" s="157">
        <f t="shared" si="250"/>
        <v>0</v>
      </c>
      <c r="I106" s="157">
        <f t="shared" si="250"/>
        <v>0</v>
      </c>
      <c r="J106" s="157">
        <f t="shared" si="250"/>
        <v>0</v>
      </c>
      <c r="K106" s="157">
        <f t="shared" si="250"/>
        <v>0</v>
      </c>
      <c r="L106" s="157">
        <f t="shared" ref="L106" si="251">IF(E106=0,(D106-K106),(E106-K106))</f>
        <v>0</v>
      </c>
      <c r="M106" s="158" t="str">
        <f>IF(K106=0,"",K106/D106)</f>
        <v/>
      </c>
      <c r="O106" t="s">
        <v>344</v>
      </c>
      <c r="AB106" t="s">
        <v>345</v>
      </c>
    </row>
    <row r="107" spans="2:29" ht="4.95" customHeight="1" thickBot="1" x14ac:dyDescent="0.35"/>
    <row r="108" spans="2:29" ht="15" thickBot="1" x14ac:dyDescent="0.35">
      <c r="B108" s="350" t="str">
        <f>IF($M$2="FR",O108,AB108)</f>
        <v>BIJKOMENDE OPBRENGSTEN (B.O.) :</v>
      </c>
      <c r="C108" s="351">
        <f t="shared" ref="C108:C109" si="252">IF($M$2="FR",P108,AC108)</f>
        <v>0</v>
      </c>
      <c r="D108" s="150"/>
      <c r="E108" s="151"/>
      <c r="F108" s="208"/>
      <c r="G108" s="209"/>
      <c r="H108" s="209"/>
      <c r="I108" s="209"/>
      <c r="J108" s="209"/>
      <c r="K108" s="149">
        <f>SUM(F108+G108+H108+I108+J108)</f>
        <v>0</v>
      </c>
      <c r="L108" s="152"/>
      <c r="M108" s="153"/>
      <c r="O108" t="s">
        <v>346</v>
      </c>
      <c r="AB108" t="s">
        <v>347</v>
      </c>
    </row>
    <row r="109" spans="2:29" ht="15" thickBot="1" x14ac:dyDescent="0.35">
      <c r="B109" s="342" t="str">
        <f>IF($M$2="FR",O109,AB109)</f>
        <v>TOTAAL PROGRAMMA MINDER B.O.</v>
      </c>
      <c r="C109" s="343">
        <f t="shared" si="252"/>
        <v>0</v>
      </c>
      <c r="D109" s="192">
        <f>D106-ABS(D108)</f>
        <v>0</v>
      </c>
      <c r="E109" s="193">
        <f t="shared" ref="E109:J109" si="253">E106-ABS(E108)</f>
        <v>0</v>
      </c>
      <c r="F109" s="194">
        <f t="shared" si="253"/>
        <v>0</v>
      </c>
      <c r="G109" s="157">
        <f t="shared" si="253"/>
        <v>0</v>
      </c>
      <c r="H109" s="157">
        <f t="shared" si="253"/>
        <v>0</v>
      </c>
      <c r="I109" s="157">
        <f t="shared" si="253"/>
        <v>0</v>
      </c>
      <c r="J109" s="157">
        <f t="shared" si="253"/>
        <v>0</v>
      </c>
      <c r="K109" s="157">
        <f>SUM(F109+G109+H109+I109+J109)</f>
        <v>0</v>
      </c>
      <c r="L109" s="157">
        <f t="shared" ref="L109" si="254">IF(E109=0,(D109-K109),(E109-K109))</f>
        <v>0</v>
      </c>
      <c r="M109" s="158" t="str">
        <f>IF(K109=0,"",K109/D109)</f>
        <v/>
      </c>
      <c r="O109" t="s">
        <v>348</v>
      </c>
      <c r="AB109" t="s">
        <v>349</v>
      </c>
    </row>
    <row r="110" spans="2:29" ht="4.95" customHeight="1" thickBot="1" x14ac:dyDescent="0.35"/>
    <row r="111" spans="2:29" x14ac:dyDescent="0.3">
      <c r="B111" s="334" t="str">
        <f t="shared" ref="B111:B117" si="255">IF($M$2="FR",O111,AB111)</f>
        <v>Directe kosten - Eigen bijdrage</v>
      </c>
      <c r="C111" s="335">
        <f t="shared" ref="C111" si="256">IF($M$2="FR",P111,AC111)</f>
        <v>0</v>
      </c>
      <c r="D111" s="161"/>
      <c r="E111" s="206">
        <f>D111</f>
        <v>0</v>
      </c>
      <c r="F111" s="206">
        <f>Répartition_Verdeling!E100</f>
        <v>0</v>
      </c>
      <c r="G111" s="206">
        <f>Répartition_Verdeling!H100</f>
        <v>0</v>
      </c>
      <c r="H111" s="206">
        <f>Répartition_Verdeling!K100</f>
        <v>0</v>
      </c>
      <c r="I111" s="206">
        <f>Répartition_Verdeling!N100</f>
        <v>0</v>
      </c>
      <c r="J111" s="206">
        <f>Répartition_Verdeling!Q100</f>
        <v>0</v>
      </c>
      <c r="K111" s="206">
        <f>SUM(F111+G111+H111+I111+J111)</f>
        <v>0</v>
      </c>
      <c r="L111" s="206">
        <f t="shared" ref="L111" si="257">IF(E111=0,(D111-K111),(E111-K111))</f>
        <v>0</v>
      </c>
      <c r="M111" s="207" t="str">
        <f>IF(K111=0,"",K111/D111)</f>
        <v/>
      </c>
      <c r="O111" t="s">
        <v>350</v>
      </c>
      <c r="AB111" t="s">
        <v>351</v>
      </c>
    </row>
    <row r="112" spans="2:29" x14ac:dyDescent="0.3">
      <c r="B112" s="332" t="str">
        <f t="shared" si="255"/>
        <v>Directe kosten - Subsidie</v>
      </c>
      <c r="C112" s="333">
        <f t="shared" ref="C112" si="258">IF($M$2="FR",P112,AC112)</f>
        <v>0</v>
      </c>
      <c r="D112" s="159"/>
      <c r="E112" s="169">
        <f>D112</f>
        <v>0</v>
      </c>
      <c r="F112" s="169">
        <f>Répartition_Verdeling!D100</f>
        <v>0</v>
      </c>
      <c r="G112" s="169">
        <f>Répartition_Verdeling!G100</f>
        <v>0</v>
      </c>
      <c r="H112" s="169">
        <f>Répartition_Verdeling!J100</f>
        <v>0</v>
      </c>
      <c r="I112" s="169">
        <f>Répartition_Verdeling!M100</f>
        <v>0</v>
      </c>
      <c r="J112" s="169">
        <f>Répartition_Verdeling!P100</f>
        <v>0</v>
      </c>
      <c r="K112" s="169">
        <f>SUM(F112+G112+H112+I112+J112)</f>
        <v>0</v>
      </c>
      <c r="L112" s="169">
        <f t="shared" ref="L112" si="259">IF(E112=0,(D112-K112),(E112-K112))</f>
        <v>0</v>
      </c>
      <c r="M112" s="170" t="str">
        <f>IF(K112=0,"",K112/D112)</f>
        <v/>
      </c>
      <c r="O112" t="s">
        <v>352</v>
      </c>
      <c r="AB112" t="s">
        <v>353</v>
      </c>
    </row>
    <row r="113" spans="2:28" x14ac:dyDescent="0.3">
      <c r="B113" s="336" t="str">
        <f t="shared" si="255"/>
        <v>Percentage van co-financiering DGD</v>
      </c>
      <c r="C113" s="337">
        <f t="shared" ref="C113:C116" si="260">IF($M$2="FR",P113,AC113)</f>
        <v>0</v>
      </c>
      <c r="D113" s="166" t="str">
        <f>IF(D112=0,"",(D112/D100))</f>
        <v/>
      </c>
      <c r="E113" s="166" t="str">
        <f t="shared" ref="E113:K113" si="261">IF(E112=0,"",(E112/E100))</f>
        <v/>
      </c>
      <c r="F113" s="167" t="str">
        <f t="shared" si="261"/>
        <v/>
      </c>
      <c r="G113" s="167" t="str">
        <f t="shared" si="261"/>
        <v/>
      </c>
      <c r="H113" s="167" t="str">
        <f t="shared" si="261"/>
        <v/>
      </c>
      <c r="I113" s="167" t="str">
        <f t="shared" si="261"/>
        <v/>
      </c>
      <c r="J113" s="167" t="str">
        <f t="shared" si="261"/>
        <v/>
      </c>
      <c r="K113" s="167" t="str">
        <f t="shared" si="261"/>
        <v/>
      </c>
      <c r="L113" s="160"/>
      <c r="M113" s="162"/>
      <c r="O113" t="s">
        <v>354</v>
      </c>
      <c r="AB113" t="s">
        <v>355</v>
      </c>
    </row>
    <row r="114" spans="2:28" x14ac:dyDescent="0.3">
      <c r="B114" s="332" t="str">
        <f t="shared" si="255"/>
        <v>Structuurkosten</v>
      </c>
      <c r="C114" s="333">
        <f t="shared" ref="C114" si="262">IF($M$2="FR",P114,AC114)</f>
        <v>0</v>
      </c>
      <c r="D114" s="168">
        <f>D105</f>
        <v>0</v>
      </c>
      <c r="E114" s="168">
        <f t="shared" ref="E114:J114" si="263">E105</f>
        <v>0</v>
      </c>
      <c r="F114" s="169">
        <f t="shared" si="263"/>
        <v>0</v>
      </c>
      <c r="G114" s="169">
        <f t="shared" si="263"/>
        <v>0</v>
      </c>
      <c r="H114" s="169">
        <f t="shared" si="263"/>
        <v>0</v>
      </c>
      <c r="I114" s="169">
        <f t="shared" si="263"/>
        <v>0</v>
      </c>
      <c r="J114" s="169">
        <f t="shared" si="263"/>
        <v>0</v>
      </c>
      <c r="K114" s="169">
        <f>SUM(F114+G114+H114+I114+J114)</f>
        <v>0</v>
      </c>
      <c r="L114" s="169">
        <f t="shared" ref="L114" si="264">IF(E114=0,(D114-K114),(E114-K114))</f>
        <v>0</v>
      </c>
      <c r="M114" s="170" t="str">
        <f>IF(K114=0,"",K114/D114)</f>
        <v/>
      </c>
      <c r="O114" t="s">
        <v>356</v>
      </c>
      <c r="AB114" t="s">
        <v>357</v>
      </c>
    </row>
    <row r="115" spans="2:28" x14ac:dyDescent="0.3">
      <c r="B115" s="338" t="str">
        <f t="shared" si="255"/>
        <v>Bijkomende opbrengsten - deel DGD</v>
      </c>
      <c r="C115" s="339">
        <f t="shared" si="260"/>
        <v>0</v>
      </c>
      <c r="D115" s="175">
        <f>IF(D108=0,0,(D108*0.8))</f>
        <v>0</v>
      </c>
      <c r="E115" s="175">
        <f t="shared" ref="E115:K115" si="265">IF(E108=0,0,(E108*0.8))</f>
        <v>0</v>
      </c>
      <c r="F115" s="176">
        <f t="shared" si="265"/>
        <v>0</v>
      </c>
      <c r="G115" s="176">
        <f t="shared" si="265"/>
        <v>0</v>
      </c>
      <c r="H115" s="176">
        <f t="shared" si="265"/>
        <v>0</v>
      </c>
      <c r="I115" s="176">
        <f t="shared" si="265"/>
        <v>0</v>
      </c>
      <c r="J115" s="176">
        <f t="shared" si="265"/>
        <v>0</v>
      </c>
      <c r="K115" s="176">
        <f t="shared" si="265"/>
        <v>0</v>
      </c>
      <c r="L115" s="177"/>
      <c r="M115" s="178"/>
      <c r="O115" t="s">
        <v>358</v>
      </c>
      <c r="AB115" t="s">
        <v>359</v>
      </c>
    </row>
    <row r="116" spans="2:28" ht="15" thickBot="1" x14ac:dyDescent="0.35">
      <c r="B116" s="340" t="str">
        <f t="shared" si="255"/>
        <v>Subsidie - Verworpen uitgaven na controle</v>
      </c>
      <c r="C116" s="341">
        <f t="shared" si="260"/>
        <v>0</v>
      </c>
      <c r="D116" s="171"/>
      <c r="E116" s="171"/>
      <c r="F116" s="172"/>
      <c r="G116" s="172"/>
      <c r="H116" s="172"/>
      <c r="I116" s="172"/>
      <c r="J116" s="172"/>
      <c r="K116" s="173">
        <f>SUM(F116+G116+H116+I116+J116)</f>
        <v>0</v>
      </c>
      <c r="L116" s="173">
        <f t="shared" ref="L116" si="266">IF(E116=0,(D116-K116),(E116-K116))</f>
        <v>0</v>
      </c>
      <c r="M116" s="174" t="str">
        <f>IF(K116=0,"",K116/D116)</f>
        <v/>
      </c>
      <c r="O116" t="s">
        <v>360</v>
      </c>
      <c r="AB116" t="s">
        <v>361</v>
      </c>
    </row>
    <row r="117" spans="2:28" ht="15" thickBot="1" x14ac:dyDescent="0.35">
      <c r="B117" s="330" t="str">
        <f t="shared" si="255"/>
        <v>TOTAAL SUBSIDIE</v>
      </c>
      <c r="C117" s="331">
        <f t="shared" ref="C117" si="267">IF($M$2="FR",P117,AC117)</f>
        <v>0</v>
      </c>
      <c r="D117" s="163" t="str">
        <f>IF(D112=0,"",(D112+D114-ABS(D115)-ABS(D116)))</f>
        <v/>
      </c>
      <c r="E117" s="163" t="str">
        <f>D117</f>
        <v/>
      </c>
      <c r="F117" s="164" t="str">
        <f t="shared" ref="F117:L117" si="268">IF(F112=0,"",(F112+F114-ABS(F115)-ABS(F116)))</f>
        <v/>
      </c>
      <c r="G117" s="164" t="str">
        <f t="shared" si="268"/>
        <v/>
      </c>
      <c r="H117" s="164" t="str">
        <f t="shared" si="268"/>
        <v/>
      </c>
      <c r="I117" s="164" t="str">
        <f t="shared" si="268"/>
        <v/>
      </c>
      <c r="J117" s="164" t="str">
        <f t="shared" si="268"/>
        <v/>
      </c>
      <c r="K117" s="164" t="str">
        <f t="shared" si="268"/>
        <v/>
      </c>
      <c r="L117" s="164" t="str">
        <f t="shared" si="268"/>
        <v/>
      </c>
      <c r="M117" s="165" t="str">
        <f>IF(K117="","",(K117/D117))</f>
        <v/>
      </c>
      <c r="O117" t="s">
        <v>362</v>
      </c>
      <c r="AB117" t="s">
        <v>363</v>
      </c>
    </row>
    <row r="118" spans="2:28" ht="4.95" customHeight="1" x14ac:dyDescent="0.3"/>
  </sheetData>
  <sheetProtection sheet="1" objects="1" scenarios="1" formatCells="0" formatRows="0"/>
  <mergeCells count="26">
    <mergeCell ref="B2:K2"/>
    <mergeCell ref="B4:M4"/>
    <mergeCell ref="B5:D5"/>
    <mergeCell ref="E5:M5"/>
    <mergeCell ref="B6:D6"/>
    <mergeCell ref="E6:M6"/>
    <mergeCell ref="B109:C109"/>
    <mergeCell ref="B7:D7"/>
    <mergeCell ref="E7:M7"/>
    <mergeCell ref="B8:D8"/>
    <mergeCell ref="E8:M8"/>
    <mergeCell ref="B10:C10"/>
    <mergeCell ref="B11:C11"/>
    <mergeCell ref="B100:C100"/>
    <mergeCell ref="B96:C96"/>
    <mergeCell ref="B101:C101"/>
    <mergeCell ref="B105:C105"/>
    <mergeCell ref="B108:C108"/>
    <mergeCell ref="B106:C106"/>
    <mergeCell ref="B117:C117"/>
    <mergeCell ref="B114:C114"/>
    <mergeCell ref="B111:C111"/>
    <mergeCell ref="B112:C112"/>
    <mergeCell ref="B113:C113"/>
    <mergeCell ref="B115:C115"/>
    <mergeCell ref="B116:C116"/>
  </mergeCells>
  <dataValidations count="1">
    <dataValidation type="list" allowBlank="1" showInputMessage="1" showErrorMessage="1" sqref="M2">
      <formula1>$Y$4:$Y$5</formula1>
    </dataValidation>
  </dataValidations>
  <pageMargins left="0.25" right="0.25" top="0.75" bottom="0.75" header="0.3" footer="0.3"/>
  <pageSetup paperSize="9" scale="69" fitToHeight="0" orientation="landscape" r:id="rId1"/>
  <ignoredErrors>
    <ignoredError sqref="C12 K96:M96 K101:M101 K11:L11 K12:L12 K13:L95 K113 K115 C16 C20:C28 C32:C44 C48:C92" formula="1"/>
    <ignoredError sqref="D109:J109 D100 E100:J100 D106:J106 D114:J114 D117 F117:J117 D105:E105 F105:J105" unlockedFormula="1"/>
    <ignoredError sqref="D113:J113 E117"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N31"/>
  <sheetViews>
    <sheetView showGridLines="0" zoomScaleNormal="100" workbookViewId="0">
      <pane ySplit="10" topLeftCell="A11" activePane="bottomLeft" state="frozen"/>
      <selection pane="bottomLeft" activeCell="M2" sqref="M2"/>
    </sheetView>
  </sheetViews>
  <sheetFormatPr defaultColWidth="0" defaultRowHeight="14.4" zeroHeight="1" x14ac:dyDescent="0.3"/>
  <cols>
    <col min="1" max="1" width="1.6640625" customWidth="1"/>
    <col min="2" max="2" width="5.109375" style="2" bestFit="1" customWidth="1"/>
    <col min="3" max="3" width="31.33203125" customWidth="1"/>
    <col min="4" max="4" width="21.33203125" style="1" bestFit="1" customWidth="1"/>
    <col min="5" max="5" width="18.6640625" style="1" bestFit="1"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 si="0">IF($M$2="FR",O2,AB2)</f>
        <v>SUIVI - EXÉCUTION BUDGÉTAIRE DES COÛTS DE GESTION</v>
      </c>
      <c r="C2" s="301">
        <f t="shared" ref="C2" si="1">IF($M$2="FR",P2,AC2)</f>
        <v>0</v>
      </c>
      <c r="D2" s="301">
        <f t="shared" ref="D2" si="2">IF($M$2="FR",Q2,AD2)</f>
        <v>0</v>
      </c>
      <c r="E2" s="301">
        <f t="shared" ref="E2" si="3">IF($M$2="FR",R2,AE2)</f>
        <v>0</v>
      </c>
      <c r="F2" s="301">
        <f t="shared" ref="F2" si="4">IF($M$2="FR",S2,AF2)</f>
        <v>0</v>
      </c>
      <c r="G2" s="301">
        <f t="shared" ref="G2" si="5">IF($M$2="FR",T2,AG2)</f>
        <v>0</v>
      </c>
      <c r="H2" s="301">
        <f t="shared" ref="H2" si="6">IF($M$2="FR",U2,AH2)</f>
        <v>0</v>
      </c>
      <c r="I2" s="301">
        <f t="shared" ref="I2" si="7">IF($M$2="FR",V2,AI2)</f>
        <v>0</v>
      </c>
      <c r="J2" s="301">
        <f t="shared" ref="J2" si="8">IF($M$2="FR",W2,AJ2)</f>
        <v>0</v>
      </c>
      <c r="K2" s="301">
        <f t="shared" ref="K2" si="9">IF($M$2="FR",X2,AK2)</f>
        <v>0</v>
      </c>
      <c r="L2" s="62" t="str">
        <f>IF($M$2="FR",Y2,AL2)</f>
        <v>LANGUE :</v>
      </c>
      <c r="M2" s="61" t="s">
        <v>3</v>
      </c>
      <c r="O2" t="s">
        <v>364</v>
      </c>
      <c r="U2" s="63">
        <f>IF($M$2="FR",AH2,AU2)</f>
        <v>0</v>
      </c>
      <c r="Y2" t="s">
        <v>2</v>
      </c>
      <c r="AB2" t="s">
        <v>365</v>
      </c>
      <c r="AL2" t="s">
        <v>5</v>
      </c>
    </row>
    <row r="3" spans="2:39" ht="4.95" customHeight="1" thickBot="1" x14ac:dyDescent="0.35">
      <c r="C3" s="1"/>
      <c r="F3" s="1"/>
      <c r="G3" s="1"/>
      <c r="H3" s="1"/>
      <c r="I3" s="1"/>
    </row>
    <row r="4" spans="2:39" ht="15" customHeight="1" thickBot="1" x14ac:dyDescent="0.35">
      <c r="B4" s="352" t="str">
        <f t="shared" ref="B4:M8" si="10">IF($M$2="FR",O4,AB4)</f>
        <v>IDENTIFICATION DE L'ACNG ET DU PROGRAMME</v>
      </c>
      <c r="C4" s="353">
        <f t="shared" si="10"/>
        <v>0</v>
      </c>
      <c r="D4" s="353">
        <f t="shared" si="10"/>
        <v>0</v>
      </c>
      <c r="E4" s="353">
        <f t="shared" si="10"/>
        <v>0</v>
      </c>
      <c r="F4" s="353">
        <f t="shared" si="10"/>
        <v>0</v>
      </c>
      <c r="G4" s="353">
        <f t="shared" si="10"/>
        <v>0</v>
      </c>
      <c r="H4" s="353">
        <f t="shared" si="10"/>
        <v>0</v>
      </c>
      <c r="I4" s="353">
        <f t="shared" si="10"/>
        <v>0</v>
      </c>
      <c r="J4" s="353">
        <f t="shared" si="10"/>
        <v>0</v>
      </c>
      <c r="K4" s="353">
        <f t="shared" si="10"/>
        <v>0</v>
      </c>
      <c r="L4" s="353" t="str">
        <f t="shared" si="10"/>
        <v>FR</v>
      </c>
      <c r="M4" s="354">
        <f t="shared" si="10"/>
        <v>0</v>
      </c>
      <c r="O4" t="s">
        <v>123</v>
      </c>
      <c r="Y4" t="s">
        <v>3</v>
      </c>
      <c r="AB4" t="s">
        <v>124</v>
      </c>
    </row>
    <row r="5" spans="2:39" x14ac:dyDescent="0.3">
      <c r="B5" s="322" t="str">
        <f t="shared" si="10"/>
        <v>Nom de l'ACNG :</v>
      </c>
      <c r="C5" s="282">
        <f t="shared" si="10"/>
        <v>0</v>
      </c>
      <c r="D5" s="282">
        <f t="shared" si="10"/>
        <v>0</v>
      </c>
      <c r="E5" s="325">
        <f>Checklist!E5</f>
        <v>0</v>
      </c>
      <c r="F5" s="325"/>
      <c r="G5" s="325"/>
      <c r="H5" s="325"/>
      <c r="I5" s="325"/>
      <c r="J5" s="325"/>
      <c r="K5" s="325"/>
      <c r="L5" s="325"/>
      <c r="M5" s="326"/>
      <c r="O5" t="s">
        <v>225</v>
      </c>
      <c r="Y5" t="s">
        <v>0</v>
      </c>
      <c r="AB5" t="s">
        <v>226</v>
      </c>
    </row>
    <row r="6" spans="2:39" x14ac:dyDescent="0.3">
      <c r="B6" s="323" t="str">
        <f t="shared" si="10"/>
        <v>Cycle de programmation :</v>
      </c>
      <c r="C6" s="273">
        <f t="shared" si="10"/>
        <v>0</v>
      </c>
      <c r="D6" s="273">
        <f t="shared" si="10"/>
        <v>0</v>
      </c>
      <c r="E6" s="290" t="str">
        <f>Checklist!E6</f>
        <v>2022-2026</v>
      </c>
      <c r="F6" s="290"/>
      <c r="G6" s="290"/>
      <c r="H6" s="290"/>
      <c r="I6" s="290"/>
      <c r="J6" s="290"/>
      <c r="K6" s="290"/>
      <c r="L6" s="290"/>
      <c r="M6" s="291"/>
      <c r="O6" t="s">
        <v>227</v>
      </c>
      <c r="AB6" t="s">
        <v>228</v>
      </c>
    </row>
    <row r="7" spans="2:39" x14ac:dyDescent="0.3">
      <c r="B7" s="323" t="str">
        <f t="shared" si="10"/>
        <v>Année de la justification :</v>
      </c>
      <c r="C7" s="273">
        <f t="shared" si="10"/>
        <v>0</v>
      </c>
      <c r="D7" s="273">
        <f t="shared" si="10"/>
        <v>0</v>
      </c>
      <c r="E7" s="290">
        <f>Checklist!E7</f>
        <v>0</v>
      </c>
      <c r="F7" s="290"/>
      <c r="G7" s="290"/>
      <c r="H7" s="290"/>
      <c r="I7" s="290"/>
      <c r="J7" s="290"/>
      <c r="K7" s="290"/>
      <c r="L7" s="290"/>
      <c r="M7" s="291"/>
      <c r="O7" t="s">
        <v>229</v>
      </c>
      <c r="AB7" t="s">
        <v>230</v>
      </c>
    </row>
    <row r="8" spans="2:39" ht="15" thickBot="1" x14ac:dyDescent="0.35">
      <c r="B8" s="324" t="str">
        <f t="shared" si="10"/>
        <v>Numéro P.O (Bon de commande - 4500XXXXXX) :</v>
      </c>
      <c r="C8" s="283">
        <f t="shared" si="10"/>
        <v>0</v>
      </c>
      <c r="D8" s="283">
        <f t="shared" si="10"/>
        <v>0</v>
      </c>
      <c r="E8" s="292">
        <f>Checklist!E8</f>
        <v>0</v>
      </c>
      <c r="F8" s="292"/>
      <c r="G8" s="292"/>
      <c r="H8" s="292"/>
      <c r="I8" s="292"/>
      <c r="J8" s="292"/>
      <c r="K8" s="292"/>
      <c r="L8" s="292"/>
      <c r="M8" s="293"/>
      <c r="O8" t="s">
        <v>307</v>
      </c>
      <c r="AB8" t="s">
        <v>232</v>
      </c>
    </row>
    <row r="9" spans="2:39" ht="15" thickBot="1" x14ac:dyDescent="0.35"/>
    <row r="10" spans="2:39" s="2" customFormat="1" ht="29.4" thickBot="1" x14ac:dyDescent="0.35">
      <c r="B10" s="344" t="str">
        <f t="shared" ref="B10:M25" si="11">IF($M$2="FR",O10,AB10)</f>
        <v>RUBRIQUES</v>
      </c>
      <c r="C10" s="345">
        <f t="shared" si="11"/>
        <v>0</v>
      </c>
      <c r="D10" s="77" t="str">
        <f t="shared" si="11"/>
        <v>BUDGET INITIAL</v>
      </c>
      <c r="E10" s="112" t="str">
        <f t="shared" si="11"/>
        <v>BUDGET AJUSTÉ</v>
      </c>
      <c r="F10" s="78" t="str">
        <f t="shared" si="11"/>
        <v>DÉPENSES 2022</v>
      </c>
      <c r="G10" s="73" t="str">
        <f t="shared" si="11"/>
        <v>DÉPENSES 2023</v>
      </c>
      <c r="H10" s="73" t="str">
        <f t="shared" si="11"/>
        <v>DÉPENSES 2024</v>
      </c>
      <c r="I10" s="73" t="str">
        <f t="shared" si="11"/>
        <v>DÉPENSES 2025</v>
      </c>
      <c r="J10" s="73" t="str">
        <f t="shared" si="11"/>
        <v>DÉPENSES 2026</v>
      </c>
      <c r="K10" s="73" t="str">
        <f t="shared" si="11"/>
        <v>DÉPENSES TOTALES</v>
      </c>
      <c r="L10" s="73" t="str">
        <f t="shared" si="11"/>
        <v>SOLDE</v>
      </c>
      <c r="M10" s="74" t="str">
        <f t="shared" si="11"/>
        <v>EXÉCUTION</v>
      </c>
      <c r="O10" s="2" t="s">
        <v>308</v>
      </c>
      <c r="Q10" s="2" t="s">
        <v>527</v>
      </c>
      <c r="R10" s="2" t="s">
        <v>309</v>
      </c>
      <c r="S10" s="2" t="s">
        <v>310</v>
      </c>
      <c r="T10" s="2" t="s">
        <v>311</v>
      </c>
      <c r="U10" s="2" t="s">
        <v>312</v>
      </c>
      <c r="V10" s="2" t="s">
        <v>313</v>
      </c>
      <c r="W10" s="2" t="s">
        <v>314</v>
      </c>
      <c r="X10" s="2" t="s">
        <v>315</v>
      </c>
      <c r="Y10" s="2" t="s">
        <v>263</v>
      </c>
      <c r="Z10" s="2" t="s">
        <v>269</v>
      </c>
      <c r="AB10" s="2" t="s">
        <v>316</v>
      </c>
      <c r="AD10" s="2" t="s">
        <v>528</v>
      </c>
      <c r="AE10" s="2" t="s">
        <v>317</v>
      </c>
      <c r="AF10" s="2" t="s">
        <v>318</v>
      </c>
      <c r="AG10" s="2" t="s">
        <v>319</v>
      </c>
      <c r="AH10" s="2" t="s">
        <v>320</v>
      </c>
      <c r="AI10" s="2" t="s">
        <v>321</v>
      </c>
      <c r="AJ10" s="2" t="s">
        <v>322</v>
      </c>
      <c r="AK10" s="2" t="s">
        <v>323</v>
      </c>
      <c r="AL10" s="2" t="s">
        <v>265</v>
      </c>
      <c r="AM10" s="2" t="s">
        <v>271</v>
      </c>
    </row>
    <row r="11" spans="2:39" ht="15" thickBot="1" x14ac:dyDescent="0.35">
      <c r="B11" s="355" t="str">
        <f t="shared" si="11"/>
        <v>TOTAL COÛTS DE GESTION</v>
      </c>
      <c r="C11" s="356">
        <f t="shared" si="11"/>
        <v>0</v>
      </c>
      <c r="D11" s="79">
        <f>SUM(D12+D17+D20)</f>
        <v>0</v>
      </c>
      <c r="E11" s="156">
        <f t="shared" ref="E11:L11" si="12">SUM(E12+E17+E20)</f>
        <v>0</v>
      </c>
      <c r="F11" s="80">
        <f t="shared" si="12"/>
        <v>0</v>
      </c>
      <c r="G11" s="81">
        <f t="shared" si="12"/>
        <v>0</v>
      </c>
      <c r="H11" s="81">
        <f t="shared" si="12"/>
        <v>0</v>
      </c>
      <c r="I11" s="81">
        <f t="shared" si="12"/>
        <v>0</v>
      </c>
      <c r="J11" s="81">
        <f t="shared" si="12"/>
        <v>0</v>
      </c>
      <c r="K11" s="81">
        <f t="shared" si="12"/>
        <v>0</v>
      </c>
      <c r="L11" s="82">
        <f t="shared" si="12"/>
        <v>0</v>
      </c>
      <c r="M11" s="103">
        <f>IF(K11=0,0,K11/D11)</f>
        <v>0</v>
      </c>
      <c r="O11" t="s">
        <v>332</v>
      </c>
      <c r="AB11" t="s">
        <v>333</v>
      </c>
    </row>
    <row r="12" spans="2:39" x14ac:dyDescent="0.3">
      <c r="B12" s="75" t="s">
        <v>6</v>
      </c>
      <c r="C12" s="76" t="str">
        <f t="shared" si="11"/>
        <v>TOTAL PERSONNEL</v>
      </c>
      <c r="D12" s="83">
        <f>SUM(D13+D14+D15+D16)</f>
        <v>0</v>
      </c>
      <c r="E12" s="113">
        <f t="shared" ref="E12:L12" si="13">SUM(E13+E14+E15+E16)</f>
        <v>0</v>
      </c>
      <c r="F12" s="84">
        <f t="shared" si="13"/>
        <v>0</v>
      </c>
      <c r="G12" s="85">
        <f t="shared" si="13"/>
        <v>0</v>
      </c>
      <c r="H12" s="85">
        <f t="shared" si="13"/>
        <v>0</v>
      </c>
      <c r="I12" s="85">
        <f t="shared" si="13"/>
        <v>0</v>
      </c>
      <c r="J12" s="85">
        <f t="shared" si="13"/>
        <v>0</v>
      </c>
      <c r="K12" s="85">
        <f t="shared" si="13"/>
        <v>0</v>
      </c>
      <c r="L12" s="86">
        <f t="shared" si="13"/>
        <v>0</v>
      </c>
      <c r="M12" s="104">
        <f>IF(D12=0,0,IF(E12=0,(K12/D12),(K12/E12)))</f>
        <v>0</v>
      </c>
      <c r="O12" t="s">
        <v>6</v>
      </c>
      <c r="P12" t="s">
        <v>366</v>
      </c>
      <c r="AB12" t="s">
        <v>6</v>
      </c>
      <c r="AC12" t="s">
        <v>367</v>
      </c>
    </row>
    <row r="13" spans="2:39" x14ac:dyDescent="0.3">
      <c r="B13" s="203" t="s">
        <v>368</v>
      </c>
      <c r="C13" s="183" t="str">
        <f t="shared" si="11"/>
        <v>Salaires au siège</v>
      </c>
      <c r="D13" s="87"/>
      <c r="E13" s="88">
        <v>0</v>
      </c>
      <c r="F13" s="89"/>
      <c r="G13" s="90"/>
      <c r="H13" s="90"/>
      <c r="I13" s="90"/>
      <c r="J13" s="90"/>
      <c r="K13" s="108">
        <f>SUM(F13+G13+H13+I13+J13)</f>
        <v>0</v>
      </c>
      <c r="L13" s="108">
        <f>IF(E13=0,(D13-K13),(E13-K13))</f>
        <v>0</v>
      </c>
      <c r="M13" s="109">
        <f t="shared" ref="M13:M28" si="14">IF(D13=0,0,IF(E13=0,(K13/D13),(K13/E13)))</f>
        <v>0</v>
      </c>
      <c r="O13" t="s">
        <v>368</v>
      </c>
      <c r="P13" t="s">
        <v>369</v>
      </c>
      <c r="AB13" t="s">
        <v>368</v>
      </c>
      <c r="AC13" t="s">
        <v>370</v>
      </c>
    </row>
    <row r="14" spans="2:39" x14ac:dyDescent="0.3">
      <c r="B14" s="203" t="s">
        <v>371</v>
      </c>
      <c r="C14" s="183" t="str">
        <f t="shared" si="11"/>
        <v>Salaires des expatriés</v>
      </c>
      <c r="D14" s="87"/>
      <c r="E14" s="88">
        <v>0</v>
      </c>
      <c r="F14" s="89"/>
      <c r="G14" s="90"/>
      <c r="H14" s="90"/>
      <c r="I14" s="90"/>
      <c r="J14" s="90"/>
      <c r="K14" s="108">
        <f t="shared" ref="K14:K16" si="15">SUM(F14+G14+H14+I14+J14)</f>
        <v>0</v>
      </c>
      <c r="L14" s="108">
        <f t="shared" ref="L14:L16" si="16">IF(E14=0,(D14-K14),(E14-K14))</f>
        <v>0</v>
      </c>
      <c r="M14" s="109">
        <f t="shared" si="14"/>
        <v>0</v>
      </c>
      <c r="O14" t="s">
        <v>371</v>
      </c>
      <c r="P14" t="s">
        <v>372</v>
      </c>
      <c r="AB14" t="s">
        <v>371</v>
      </c>
      <c r="AC14" t="s">
        <v>373</v>
      </c>
    </row>
    <row r="15" spans="2:39" x14ac:dyDescent="0.3">
      <c r="B15" s="203" t="s">
        <v>374</v>
      </c>
      <c r="C15" s="183" t="str">
        <f t="shared" si="11"/>
        <v>Salaires du personnel local</v>
      </c>
      <c r="D15" s="87"/>
      <c r="E15" s="88">
        <v>0</v>
      </c>
      <c r="F15" s="89"/>
      <c r="G15" s="90"/>
      <c r="H15" s="90"/>
      <c r="I15" s="90"/>
      <c r="J15" s="90"/>
      <c r="K15" s="108">
        <f t="shared" si="15"/>
        <v>0</v>
      </c>
      <c r="L15" s="108">
        <f t="shared" si="16"/>
        <v>0</v>
      </c>
      <c r="M15" s="109">
        <f t="shared" si="14"/>
        <v>0</v>
      </c>
      <c r="O15" t="s">
        <v>374</v>
      </c>
      <c r="P15" t="s">
        <v>375</v>
      </c>
      <c r="AB15" t="s">
        <v>374</v>
      </c>
      <c r="AC15" t="s">
        <v>376</v>
      </c>
    </row>
    <row r="16" spans="2:39" x14ac:dyDescent="0.3">
      <c r="B16" s="203" t="s">
        <v>377</v>
      </c>
      <c r="C16" s="183" t="str">
        <f t="shared" si="11"/>
        <v>Autres frais de personnel</v>
      </c>
      <c r="D16" s="87"/>
      <c r="E16" s="88">
        <v>0</v>
      </c>
      <c r="F16" s="89"/>
      <c r="G16" s="90"/>
      <c r="H16" s="90"/>
      <c r="I16" s="90"/>
      <c r="J16" s="90"/>
      <c r="K16" s="108">
        <f t="shared" si="15"/>
        <v>0</v>
      </c>
      <c r="L16" s="108">
        <f t="shared" si="16"/>
        <v>0</v>
      </c>
      <c r="M16" s="109">
        <f t="shared" si="14"/>
        <v>0</v>
      </c>
      <c r="O16" t="s">
        <v>377</v>
      </c>
      <c r="P16" t="s">
        <v>378</v>
      </c>
      <c r="AB16" t="s">
        <v>377</v>
      </c>
      <c r="AC16" t="s">
        <v>379</v>
      </c>
    </row>
    <row r="17" spans="2:29" x14ac:dyDescent="0.3">
      <c r="B17" s="68" t="s">
        <v>32</v>
      </c>
      <c r="C17" s="64" t="str">
        <f t="shared" si="11"/>
        <v>TOTAL ÉVALUATION &amp; AUDIT</v>
      </c>
      <c r="D17" s="91">
        <f>SUM(D18+D19)</f>
        <v>0</v>
      </c>
      <c r="E17" s="114">
        <f t="shared" ref="E17:L17" si="17">SUM(E18+E19)</f>
        <v>0</v>
      </c>
      <c r="F17" s="92">
        <f t="shared" si="17"/>
        <v>0</v>
      </c>
      <c r="G17" s="93">
        <f t="shared" si="17"/>
        <v>0</v>
      </c>
      <c r="H17" s="93">
        <f t="shared" si="17"/>
        <v>0</v>
      </c>
      <c r="I17" s="93">
        <f t="shared" si="17"/>
        <v>0</v>
      </c>
      <c r="J17" s="93">
        <f t="shared" si="17"/>
        <v>0</v>
      </c>
      <c r="K17" s="93">
        <f t="shared" si="17"/>
        <v>0</v>
      </c>
      <c r="L17" s="94">
        <f t="shared" si="17"/>
        <v>0</v>
      </c>
      <c r="M17" s="105">
        <f t="shared" si="14"/>
        <v>0</v>
      </c>
      <c r="O17" t="s">
        <v>32</v>
      </c>
      <c r="P17" t="s">
        <v>380</v>
      </c>
      <c r="AB17" t="s">
        <v>32</v>
      </c>
      <c r="AC17" t="s">
        <v>381</v>
      </c>
    </row>
    <row r="18" spans="2:29" x14ac:dyDescent="0.3">
      <c r="B18" s="203" t="s">
        <v>382</v>
      </c>
      <c r="C18" s="183" t="str">
        <f t="shared" si="11"/>
        <v>Coûts d'audit</v>
      </c>
      <c r="D18" s="87"/>
      <c r="E18" s="88">
        <v>0</v>
      </c>
      <c r="F18" s="89"/>
      <c r="G18" s="90"/>
      <c r="H18" s="90"/>
      <c r="I18" s="90"/>
      <c r="J18" s="90"/>
      <c r="K18" s="108">
        <f t="shared" ref="K18:K19" si="18">SUM(F18+G18+H18+I18+J18)</f>
        <v>0</v>
      </c>
      <c r="L18" s="108">
        <f t="shared" ref="L18:L19" si="19">IF(E18=0,(D18-K18),(E18-K18))</f>
        <v>0</v>
      </c>
      <c r="M18" s="109">
        <f t="shared" si="14"/>
        <v>0</v>
      </c>
      <c r="O18" t="s">
        <v>382</v>
      </c>
      <c r="P18" t="s">
        <v>383</v>
      </c>
      <c r="AB18" t="s">
        <v>382</v>
      </c>
      <c r="AC18" t="s">
        <v>384</v>
      </c>
    </row>
    <row r="19" spans="2:29" x14ac:dyDescent="0.3">
      <c r="B19" s="203" t="s">
        <v>385</v>
      </c>
      <c r="C19" s="183" t="str">
        <f t="shared" si="11"/>
        <v>Coûts d'évaluation</v>
      </c>
      <c r="D19" s="87"/>
      <c r="E19" s="88">
        <v>0</v>
      </c>
      <c r="F19" s="89"/>
      <c r="G19" s="90"/>
      <c r="H19" s="90"/>
      <c r="I19" s="90"/>
      <c r="J19" s="90"/>
      <c r="K19" s="108">
        <f t="shared" si="18"/>
        <v>0</v>
      </c>
      <c r="L19" s="108">
        <f t="shared" si="19"/>
        <v>0</v>
      </c>
      <c r="M19" s="109">
        <f t="shared" si="14"/>
        <v>0</v>
      </c>
      <c r="O19" t="s">
        <v>385</v>
      </c>
      <c r="P19" t="s">
        <v>386</v>
      </c>
      <c r="AB19" t="s">
        <v>385</v>
      </c>
      <c r="AC19" t="s">
        <v>387</v>
      </c>
    </row>
    <row r="20" spans="2:29" x14ac:dyDescent="0.3">
      <c r="B20" s="68" t="s">
        <v>388</v>
      </c>
      <c r="C20" s="64" t="str">
        <f t="shared" si="11"/>
        <v>TOTAL AUTRES COÛTS DE GESTION</v>
      </c>
      <c r="D20" s="91">
        <f>SUM(D21+D25)</f>
        <v>0</v>
      </c>
      <c r="E20" s="114">
        <f t="shared" ref="E20:L20" si="20">SUM(E21+E25)</f>
        <v>0</v>
      </c>
      <c r="F20" s="92">
        <f t="shared" si="20"/>
        <v>0</v>
      </c>
      <c r="G20" s="93">
        <f t="shared" si="20"/>
        <v>0</v>
      </c>
      <c r="H20" s="93">
        <f t="shared" si="20"/>
        <v>0</v>
      </c>
      <c r="I20" s="93">
        <f t="shared" si="20"/>
        <v>0</v>
      </c>
      <c r="J20" s="93">
        <f t="shared" si="20"/>
        <v>0</v>
      </c>
      <c r="K20" s="93">
        <f t="shared" si="20"/>
        <v>0</v>
      </c>
      <c r="L20" s="94">
        <f t="shared" si="20"/>
        <v>0</v>
      </c>
      <c r="M20" s="105">
        <f t="shared" si="14"/>
        <v>0</v>
      </c>
      <c r="O20" t="s">
        <v>388</v>
      </c>
      <c r="P20" t="s">
        <v>389</v>
      </c>
      <c r="AB20" t="s">
        <v>388</v>
      </c>
      <c r="AC20" t="s">
        <v>390</v>
      </c>
    </row>
    <row r="21" spans="2:29" x14ac:dyDescent="0.3">
      <c r="B21" s="70" t="s">
        <v>391</v>
      </c>
      <c r="C21" s="66" t="str">
        <f t="shared" si="11"/>
        <v>Investissements</v>
      </c>
      <c r="D21" s="95">
        <f>SUM(D22+D23+D24)</f>
        <v>0</v>
      </c>
      <c r="E21" s="115">
        <f t="shared" ref="E21:L21" si="21">SUM(E22+E23+E24)</f>
        <v>0</v>
      </c>
      <c r="F21" s="96">
        <f t="shared" si="21"/>
        <v>0</v>
      </c>
      <c r="G21" s="97">
        <f t="shared" si="21"/>
        <v>0</v>
      </c>
      <c r="H21" s="97">
        <f t="shared" si="21"/>
        <v>0</v>
      </c>
      <c r="I21" s="97">
        <f t="shared" si="21"/>
        <v>0</v>
      </c>
      <c r="J21" s="97">
        <f t="shared" si="21"/>
        <v>0</v>
      </c>
      <c r="K21" s="97">
        <f t="shared" si="21"/>
        <v>0</v>
      </c>
      <c r="L21" s="98">
        <f t="shared" si="21"/>
        <v>0</v>
      </c>
      <c r="M21" s="106">
        <f t="shared" si="14"/>
        <v>0</v>
      </c>
      <c r="O21" t="s">
        <v>391</v>
      </c>
      <c r="P21" t="s">
        <v>326</v>
      </c>
      <c r="AB21" t="s">
        <v>391</v>
      </c>
      <c r="AC21" t="s">
        <v>327</v>
      </c>
    </row>
    <row r="22" spans="2:29" x14ac:dyDescent="0.3">
      <c r="B22" s="203" t="s">
        <v>392</v>
      </c>
      <c r="C22" s="183" t="str">
        <f t="shared" si="11"/>
        <v>Achat de véhicules</v>
      </c>
      <c r="D22" s="87"/>
      <c r="E22" s="88">
        <v>0</v>
      </c>
      <c r="F22" s="89"/>
      <c r="G22" s="90"/>
      <c r="H22" s="90"/>
      <c r="I22" s="90"/>
      <c r="J22" s="90"/>
      <c r="K22" s="108">
        <f t="shared" ref="K22:K24" si="22">SUM(F22+G22+H22+I22+J22)</f>
        <v>0</v>
      </c>
      <c r="L22" s="108">
        <f t="shared" ref="L22:L24" si="23">IF(E22=0,(D22-K22),(E22-K22))</f>
        <v>0</v>
      </c>
      <c r="M22" s="109">
        <f t="shared" si="14"/>
        <v>0</v>
      </c>
      <c r="O22" t="s">
        <v>392</v>
      </c>
      <c r="P22" t="s">
        <v>393</v>
      </c>
      <c r="AB22" t="s">
        <v>392</v>
      </c>
      <c r="AC22" t="s">
        <v>394</v>
      </c>
    </row>
    <row r="23" spans="2:29" x14ac:dyDescent="0.3">
      <c r="B23" s="203" t="s">
        <v>395</v>
      </c>
      <c r="C23" s="183" t="str">
        <f t="shared" si="11"/>
        <v>Mobilier, ICT</v>
      </c>
      <c r="D23" s="87"/>
      <c r="E23" s="88">
        <v>0</v>
      </c>
      <c r="F23" s="89"/>
      <c r="G23" s="90"/>
      <c r="H23" s="90"/>
      <c r="I23" s="90"/>
      <c r="J23" s="90"/>
      <c r="K23" s="108">
        <f t="shared" si="22"/>
        <v>0</v>
      </c>
      <c r="L23" s="108">
        <f t="shared" si="23"/>
        <v>0</v>
      </c>
      <c r="M23" s="109">
        <f t="shared" si="14"/>
        <v>0</v>
      </c>
      <c r="O23" t="s">
        <v>395</v>
      </c>
      <c r="P23" t="s">
        <v>396</v>
      </c>
      <c r="AB23" t="s">
        <v>395</v>
      </c>
      <c r="AC23" t="s">
        <v>397</v>
      </c>
    </row>
    <row r="24" spans="2:29" x14ac:dyDescent="0.3">
      <c r="B24" s="203" t="s">
        <v>398</v>
      </c>
      <c r="C24" s="183" t="str">
        <f t="shared" si="11"/>
        <v>Autres frais d'investissement</v>
      </c>
      <c r="D24" s="87"/>
      <c r="E24" s="88">
        <v>0</v>
      </c>
      <c r="F24" s="89"/>
      <c r="G24" s="90"/>
      <c r="H24" s="90"/>
      <c r="I24" s="90"/>
      <c r="J24" s="90"/>
      <c r="K24" s="108">
        <f t="shared" si="22"/>
        <v>0</v>
      </c>
      <c r="L24" s="108">
        <f t="shared" si="23"/>
        <v>0</v>
      </c>
      <c r="M24" s="109">
        <f t="shared" si="14"/>
        <v>0</v>
      </c>
      <c r="O24" t="s">
        <v>398</v>
      </c>
      <c r="P24" t="s">
        <v>399</v>
      </c>
      <c r="AB24" t="s">
        <v>398</v>
      </c>
      <c r="AC24" t="s">
        <v>400</v>
      </c>
    </row>
    <row r="25" spans="2:29" x14ac:dyDescent="0.3">
      <c r="B25" s="70" t="s">
        <v>401</v>
      </c>
      <c r="C25" s="66" t="str">
        <f t="shared" si="11"/>
        <v>Fonctionnement</v>
      </c>
      <c r="D25" s="95">
        <f>SUM(D26+D27+D28)</f>
        <v>0</v>
      </c>
      <c r="E25" s="115">
        <f t="shared" ref="E25:L25" si="24">SUM(E26+E27+E28)</f>
        <v>0</v>
      </c>
      <c r="F25" s="96">
        <f t="shared" si="24"/>
        <v>0</v>
      </c>
      <c r="G25" s="97">
        <f t="shared" si="24"/>
        <v>0</v>
      </c>
      <c r="H25" s="97">
        <f t="shared" si="24"/>
        <v>0</v>
      </c>
      <c r="I25" s="97">
        <f t="shared" si="24"/>
        <v>0</v>
      </c>
      <c r="J25" s="97">
        <f t="shared" si="24"/>
        <v>0</v>
      </c>
      <c r="K25" s="97">
        <f t="shared" si="24"/>
        <v>0</v>
      </c>
      <c r="L25" s="98">
        <f t="shared" si="24"/>
        <v>0</v>
      </c>
      <c r="M25" s="106">
        <f t="shared" si="14"/>
        <v>0</v>
      </c>
      <c r="O25" t="s">
        <v>401</v>
      </c>
      <c r="P25" t="s">
        <v>328</v>
      </c>
      <c r="AB25" t="s">
        <v>401</v>
      </c>
      <c r="AC25" t="s">
        <v>329</v>
      </c>
    </row>
    <row r="26" spans="2:29" x14ac:dyDescent="0.3">
      <c r="B26" s="203" t="s">
        <v>402</v>
      </c>
      <c r="C26" s="183" t="str">
        <f t="shared" ref="C26:C28" si="25">IF($M$2="FR",P26,AC26)</f>
        <v>Déplacements</v>
      </c>
      <c r="D26" s="87"/>
      <c r="E26" s="88">
        <v>0</v>
      </c>
      <c r="F26" s="89"/>
      <c r="G26" s="90"/>
      <c r="H26" s="90"/>
      <c r="I26" s="90"/>
      <c r="J26" s="90"/>
      <c r="K26" s="108">
        <f t="shared" ref="K26:K28" si="26">SUM(F26+G26+H26+I26+J26)</f>
        <v>0</v>
      </c>
      <c r="L26" s="108">
        <f t="shared" ref="L26:L28" si="27">IF(E26=0,(D26-K26),(E26-K26))</f>
        <v>0</v>
      </c>
      <c r="M26" s="109">
        <f t="shared" si="14"/>
        <v>0</v>
      </c>
      <c r="O26" t="s">
        <v>402</v>
      </c>
      <c r="P26" t="s">
        <v>403</v>
      </c>
      <c r="AB26" t="s">
        <v>402</v>
      </c>
      <c r="AC26" t="s">
        <v>404</v>
      </c>
    </row>
    <row r="27" spans="2:29" x14ac:dyDescent="0.3">
      <c r="B27" s="203" t="s">
        <v>405</v>
      </c>
      <c r="C27" s="183" t="str">
        <f t="shared" si="25"/>
        <v>Bureau local</v>
      </c>
      <c r="D27" s="87"/>
      <c r="E27" s="88">
        <v>0</v>
      </c>
      <c r="F27" s="89"/>
      <c r="G27" s="90"/>
      <c r="H27" s="90"/>
      <c r="I27" s="90"/>
      <c r="J27" s="90"/>
      <c r="K27" s="108">
        <f t="shared" si="26"/>
        <v>0</v>
      </c>
      <c r="L27" s="108">
        <f t="shared" si="27"/>
        <v>0</v>
      </c>
      <c r="M27" s="109">
        <f t="shared" si="14"/>
        <v>0</v>
      </c>
      <c r="O27" t="s">
        <v>405</v>
      </c>
      <c r="P27" t="s">
        <v>406</v>
      </c>
      <c r="AB27" t="s">
        <v>405</v>
      </c>
      <c r="AC27" t="s">
        <v>407</v>
      </c>
    </row>
    <row r="28" spans="2:29" ht="15" thickBot="1" x14ac:dyDescent="0.35">
      <c r="B28" s="204" t="s">
        <v>408</v>
      </c>
      <c r="C28" s="205" t="str">
        <f t="shared" si="25"/>
        <v>Autres frais de fonctionnement</v>
      </c>
      <c r="D28" s="99"/>
      <c r="E28" s="100">
        <v>0</v>
      </c>
      <c r="F28" s="101"/>
      <c r="G28" s="102"/>
      <c r="H28" s="102"/>
      <c r="I28" s="102"/>
      <c r="J28" s="102"/>
      <c r="K28" s="110">
        <f t="shared" si="26"/>
        <v>0</v>
      </c>
      <c r="L28" s="110">
        <f t="shared" si="27"/>
        <v>0</v>
      </c>
      <c r="M28" s="111">
        <f t="shared" si="14"/>
        <v>0</v>
      </c>
      <c r="O28" t="s">
        <v>408</v>
      </c>
      <c r="P28" t="s">
        <v>409</v>
      </c>
      <c r="AB28" t="s">
        <v>408</v>
      </c>
      <c r="AC28" t="s">
        <v>410</v>
      </c>
    </row>
    <row r="29" spans="2:29" x14ac:dyDescent="0.3">
      <c r="B29" s="67" t="str">
        <f>IF($M$2="FR",O29,AB29)</f>
        <v>Salaire du personnel : montants bruts incluant les charges de sécurité sociale et les autres coûts liés</v>
      </c>
      <c r="O29" t="s">
        <v>411</v>
      </c>
      <c r="AB29" t="s">
        <v>412</v>
      </c>
    </row>
    <row r="30" spans="2:29" ht="4.95" customHeight="1" x14ac:dyDescent="0.3"/>
    <row r="31" spans="2:29" hidden="1" x14ac:dyDescent="0.3">
      <c r="E31" s="107"/>
    </row>
  </sheetData>
  <sheetProtection sheet="1" objects="1" scenarios="1" formatCells="0"/>
  <mergeCells count="12">
    <mergeCell ref="B2:K2"/>
    <mergeCell ref="B7:D7"/>
    <mergeCell ref="B8:D8"/>
    <mergeCell ref="B5:D5"/>
    <mergeCell ref="B6:D6"/>
    <mergeCell ref="B11:C11"/>
    <mergeCell ref="B10:C10"/>
    <mergeCell ref="B4:M4"/>
    <mergeCell ref="E5:M5"/>
    <mergeCell ref="E6:M6"/>
    <mergeCell ref="E7:M7"/>
    <mergeCell ref="E8:M8"/>
  </mergeCells>
  <dataValidations count="1">
    <dataValidation type="list" allowBlank="1" showInputMessage="1" showErrorMessage="1" sqref="M2">
      <formula1>$Y$4:$Y$5</formula1>
    </dataValidation>
  </dataValidations>
  <pageMargins left="0.25" right="0.25" top="0.75" bottom="0.75" header="0.3" footer="0.3"/>
  <pageSetup paperSize="9" scale="68" orientation="landscape" r:id="rId1"/>
  <ignoredErrors>
    <ignoredError sqref="K17 K25 L17:L2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30"/>
  <sheetViews>
    <sheetView showGridLines="0" workbookViewId="0">
      <selection activeCell="D11" sqref="D11"/>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bestFit="1" customWidth="1"/>
    <col min="6" max="10" width="16.5546875" customWidth="1"/>
    <col min="11" max="11" width="21.109375" customWidth="1"/>
    <col min="12" max="12" width="16.5546875" customWidth="1"/>
    <col min="13" max="13" width="11.6640625" bestFit="1" customWidth="1"/>
    <col min="14" max="14" width="1.6640625" customWidth="1"/>
    <col min="15" max="16384" width="11.5546875" hidden="1"/>
  </cols>
  <sheetData>
    <row r="1" spans="2:13" ht="4.95" customHeight="1" x14ac:dyDescent="0.3"/>
    <row r="2" spans="2:13" ht="21" x14ac:dyDescent="0.3">
      <c r="B2" s="357" t="s">
        <v>413</v>
      </c>
      <c r="C2" s="358"/>
      <c r="D2" s="358"/>
      <c r="E2" s="358"/>
      <c r="F2" s="358"/>
      <c r="G2" s="358"/>
      <c r="H2" s="358"/>
      <c r="I2" s="358"/>
      <c r="J2" s="358"/>
      <c r="K2" s="358"/>
      <c r="L2" s="358"/>
      <c r="M2" s="358"/>
    </row>
    <row r="3" spans="2:13" ht="4.95" customHeight="1" thickBot="1" x14ac:dyDescent="0.35">
      <c r="B3" s="2"/>
      <c r="C3" s="1"/>
      <c r="D3" s="1"/>
      <c r="E3" s="1"/>
      <c r="F3" s="1"/>
      <c r="G3" s="1"/>
      <c r="H3" s="1"/>
      <c r="I3" s="1"/>
    </row>
    <row r="4" spans="2:13" ht="15" thickBot="1" x14ac:dyDescent="0.35">
      <c r="B4" s="352" t="s">
        <v>414</v>
      </c>
      <c r="C4" s="353">
        <f t="shared" ref="C4:M8" si="0">IF($M$2="FR",P4,AC4)</f>
        <v>0</v>
      </c>
      <c r="D4" s="353">
        <f t="shared" si="0"/>
        <v>0</v>
      </c>
      <c r="E4" s="353">
        <f t="shared" si="0"/>
        <v>0</v>
      </c>
      <c r="F4" s="353">
        <f t="shared" si="0"/>
        <v>0</v>
      </c>
      <c r="G4" s="353">
        <f t="shared" si="0"/>
        <v>0</v>
      </c>
      <c r="H4" s="353">
        <f t="shared" si="0"/>
        <v>0</v>
      </c>
      <c r="I4" s="353">
        <f t="shared" si="0"/>
        <v>0</v>
      </c>
      <c r="J4" s="353">
        <f t="shared" si="0"/>
        <v>0</v>
      </c>
      <c r="K4" s="353">
        <f t="shared" si="0"/>
        <v>0</v>
      </c>
      <c r="L4" s="353">
        <f t="shared" si="0"/>
        <v>0</v>
      </c>
      <c r="M4" s="354">
        <f t="shared" si="0"/>
        <v>0</v>
      </c>
    </row>
    <row r="5" spans="2:13" x14ac:dyDescent="0.3">
      <c r="B5" s="322" t="s">
        <v>415</v>
      </c>
      <c r="C5" s="282">
        <f t="shared" si="0"/>
        <v>0</v>
      </c>
      <c r="D5" s="282">
        <f t="shared" si="0"/>
        <v>0</v>
      </c>
      <c r="E5" s="325">
        <f>Checklist!E5</f>
        <v>0</v>
      </c>
      <c r="F5" s="325"/>
      <c r="G5" s="325"/>
      <c r="H5" s="325"/>
      <c r="I5" s="325"/>
      <c r="J5" s="325"/>
      <c r="K5" s="325"/>
      <c r="L5" s="325"/>
      <c r="M5" s="326"/>
    </row>
    <row r="6" spans="2:13" x14ac:dyDescent="0.3">
      <c r="B6" s="323" t="s">
        <v>416</v>
      </c>
      <c r="C6" s="273">
        <f t="shared" si="0"/>
        <v>0</v>
      </c>
      <c r="D6" s="273">
        <f t="shared" si="0"/>
        <v>0</v>
      </c>
      <c r="E6" s="290" t="str">
        <f>Checklist!E6</f>
        <v>2022-2026</v>
      </c>
      <c r="F6" s="290"/>
      <c r="G6" s="290"/>
      <c r="H6" s="290"/>
      <c r="I6" s="290"/>
      <c r="J6" s="290"/>
      <c r="K6" s="290"/>
      <c r="L6" s="290"/>
      <c r="M6" s="291"/>
    </row>
    <row r="7" spans="2:13" x14ac:dyDescent="0.3">
      <c r="B7" s="323" t="s">
        <v>417</v>
      </c>
      <c r="C7" s="273">
        <f t="shared" si="0"/>
        <v>0</v>
      </c>
      <c r="D7" s="273">
        <f t="shared" si="0"/>
        <v>0</v>
      </c>
      <c r="E7" s="290">
        <f>Checklist!E7</f>
        <v>0</v>
      </c>
      <c r="F7" s="290"/>
      <c r="G7" s="290"/>
      <c r="H7" s="290"/>
      <c r="I7" s="290"/>
      <c r="J7" s="290"/>
      <c r="K7" s="290"/>
      <c r="L7" s="290"/>
      <c r="M7" s="291"/>
    </row>
    <row r="8" spans="2:13" ht="15" thickBot="1" x14ac:dyDescent="0.35">
      <c r="B8" s="324" t="s">
        <v>418</v>
      </c>
      <c r="C8" s="283">
        <f t="shared" si="0"/>
        <v>0</v>
      </c>
      <c r="D8" s="283">
        <f t="shared" si="0"/>
        <v>0</v>
      </c>
      <c r="E8" s="292">
        <f>Checklist!E8</f>
        <v>0</v>
      </c>
      <c r="F8" s="292"/>
      <c r="G8" s="292"/>
      <c r="H8" s="292"/>
      <c r="I8" s="292"/>
      <c r="J8" s="292"/>
      <c r="K8" s="292"/>
      <c r="L8" s="292"/>
      <c r="M8" s="293"/>
    </row>
    <row r="9" spans="2:13" ht="15" thickBot="1" x14ac:dyDescent="0.35"/>
    <row r="10" spans="2:13" ht="29.4" thickBot="1" x14ac:dyDescent="0.35">
      <c r="B10" s="344" t="s">
        <v>419</v>
      </c>
      <c r="C10" s="345">
        <f t="shared" ref="C10:C11" si="1">IF($M$2="FR",P10,AC10)</f>
        <v>0</v>
      </c>
      <c r="D10" s="77" t="s">
        <v>529</v>
      </c>
      <c r="E10" s="154" t="s">
        <v>420</v>
      </c>
      <c r="F10" s="78" t="s">
        <v>421</v>
      </c>
      <c r="G10" s="73" t="s">
        <v>422</v>
      </c>
      <c r="H10" s="73" t="s">
        <v>423</v>
      </c>
      <c r="I10" s="73" t="s">
        <v>424</v>
      </c>
      <c r="J10" s="73" t="s">
        <v>425</v>
      </c>
      <c r="K10" s="73" t="s">
        <v>426</v>
      </c>
      <c r="L10" s="73" t="s">
        <v>427</v>
      </c>
      <c r="M10" s="74" t="s">
        <v>428</v>
      </c>
    </row>
    <row r="11" spans="2:13" s="1" customFormat="1" ht="30" customHeight="1" thickBot="1" x14ac:dyDescent="0.35">
      <c r="B11" s="359" t="s">
        <v>429</v>
      </c>
      <c r="C11" s="360">
        <f t="shared" si="1"/>
        <v>0</v>
      </c>
      <c r="D11" s="79">
        <f t="shared" ref="D11:L11" si="2">SUM(D12+D18+D24)</f>
        <v>0</v>
      </c>
      <c r="E11" s="155">
        <f t="shared" si="2"/>
        <v>0</v>
      </c>
      <c r="F11" s="139">
        <f t="shared" si="2"/>
        <v>0</v>
      </c>
      <c r="G11" s="140">
        <f t="shared" si="2"/>
        <v>0</v>
      </c>
      <c r="H11" s="140">
        <f t="shared" si="2"/>
        <v>0</v>
      </c>
      <c r="I11" s="140">
        <f t="shared" si="2"/>
        <v>0</v>
      </c>
      <c r="J11" s="140">
        <f t="shared" si="2"/>
        <v>0</v>
      </c>
      <c r="K11" s="140">
        <f t="shared" si="2"/>
        <v>0</v>
      </c>
      <c r="L11" s="141">
        <f t="shared" si="2"/>
        <v>0</v>
      </c>
      <c r="M11" s="142">
        <f>IF(K11=0,0,K11/D11)</f>
        <v>0</v>
      </c>
    </row>
    <row r="12" spans="2:13" x14ac:dyDescent="0.3">
      <c r="B12" s="75" t="s">
        <v>6</v>
      </c>
      <c r="C12" s="76" t="s">
        <v>430</v>
      </c>
      <c r="D12" s="83">
        <f t="shared" ref="D12:L12" si="3">SUM(D13+D14+D15+D16+D17)</f>
        <v>0</v>
      </c>
      <c r="E12" s="113">
        <f t="shared" si="3"/>
        <v>0</v>
      </c>
      <c r="F12" s="84">
        <f t="shared" si="3"/>
        <v>0</v>
      </c>
      <c r="G12" s="85">
        <f t="shared" si="3"/>
        <v>0</v>
      </c>
      <c r="H12" s="85">
        <f t="shared" si="3"/>
        <v>0</v>
      </c>
      <c r="I12" s="85">
        <f t="shared" si="3"/>
        <v>0</v>
      </c>
      <c r="J12" s="85">
        <f t="shared" si="3"/>
        <v>0</v>
      </c>
      <c r="K12" s="85">
        <f t="shared" si="3"/>
        <v>0</v>
      </c>
      <c r="L12" s="86">
        <f t="shared" si="3"/>
        <v>0</v>
      </c>
      <c r="M12" s="104">
        <f>IF(D12=0,0,IF(E12=0,(K12/D12),(K12/E12)))</f>
        <v>0</v>
      </c>
    </row>
    <row r="13" spans="2:13" x14ac:dyDescent="0.3">
      <c r="B13" s="69" t="s">
        <v>368</v>
      </c>
      <c r="C13" s="65"/>
      <c r="D13" s="87">
        <v>0</v>
      </c>
      <c r="E13" s="88">
        <v>0</v>
      </c>
      <c r="F13" s="89"/>
      <c r="G13" s="90"/>
      <c r="H13" s="90"/>
      <c r="I13" s="90"/>
      <c r="J13" s="90"/>
      <c r="K13" s="108">
        <f>SUM(F13+G13+H13+I13+J13)</f>
        <v>0</v>
      </c>
      <c r="L13" s="108">
        <f>IF(E13=0,(D13-K13),(E13-K13))</f>
        <v>0</v>
      </c>
      <c r="M13" s="109">
        <f t="shared" ref="M13" si="4">IF(D13=0,0,IF(E13=0,(K13/D13),(K13/E13)))</f>
        <v>0</v>
      </c>
    </row>
    <row r="14" spans="2:13" x14ac:dyDescent="0.3">
      <c r="B14" s="69" t="s">
        <v>371</v>
      </c>
      <c r="C14" s="65"/>
      <c r="D14" s="87"/>
      <c r="E14" s="88">
        <v>0</v>
      </c>
      <c r="F14" s="89"/>
      <c r="G14" s="90"/>
      <c r="H14" s="90"/>
      <c r="I14" s="90"/>
      <c r="J14" s="90"/>
      <c r="K14" s="108">
        <f>SUM(F14+G14+H14+I14+J14)</f>
        <v>0</v>
      </c>
      <c r="L14" s="108">
        <f>IF(E14=0,(D14-K14),(E14-K14))</f>
        <v>0</v>
      </c>
      <c r="M14" s="109">
        <f t="shared" ref="M14:M17" si="5">IF(D14=0,0,IF(E14=0,(K14/D14),(K14/E14)))</f>
        <v>0</v>
      </c>
    </row>
    <row r="15" spans="2:13" x14ac:dyDescent="0.3">
      <c r="B15" s="69" t="s">
        <v>374</v>
      </c>
      <c r="C15" s="65"/>
      <c r="D15" s="87"/>
      <c r="E15" s="88">
        <v>0</v>
      </c>
      <c r="F15" s="89"/>
      <c r="G15" s="90"/>
      <c r="H15" s="90"/>
      <c r="I15" s="90"/>
      <c r="J15" s="90"/>
      <c r="K15" s="108">
        <f>SUM(F15+G15+H15+I15+J15)</f>
        <v>0</v>
      </c>
      <c r="L15" s="108">
        <f>IF(E15=0,(D15-K15),(E15-K15))</f>
        <v>0</v>
      </c>
      <c r="M15" s="109">
        <f t="shared" si="5"/>
        <v>0</v>
      </c>
    </row>
    <row r="16" spans="2:13" x14ac:dyDescent="0.3">
      <c r="B16" s="69" t="s">
        <v>377</v>
      </c>
      <c r="C16" s="65"/>
      <c r="D16" s="87"/>
      <c r="E16" s="88">
        <v>0</v>
      </c>
      <c r="F16" s="89"/>
      <c r="G16" s="90"/>
      <c r="H16" s="90"/>
      <c r="I16" s="90"/>
      <c r="J16" s="90"/>
      <c r="K16" s="108">
        <f>SUM(F16+G16+H16+I16+J16)</f>
        <v>0</v>
      </c>
      <c r="L16" s="108">
        <f>IF(E16=0,(D16-K16),(E16-K16))</f>
        <v>0</v>
      </c>
      <c r="M16" s="109">
        <f t="shared" si="5"/>
        <v>0</v>
      </c>
    </row>
    <row r="17" spans="2:13" x14ac:dyDescent="0.3">
      <c r="B17" s="69" t="s">
        <v>431</v>
      </c>
      <c r="C17" s="65"/>
      <c r="D17" s="87"/>
      <c r="E17" s="88">
        <v>0</v>
      </c>
      <c r="F17" s="89"/>
      <c r="G17" s="90"/>
      <c r="H17" s="90"/>
      <c r="I17" s="90"/>
      <c r="J17" s="90"/>
      <c r="K17" s="108">
        <f>SUM(F17+G17+H17+I17+J17)</f>
        <v>0</v>
      </c>
      <c r="L17" s="108">
        <f>IF(E17=0,(D17-K17),(E17-K17))</f>
        <v>0</v>
      </c>
      <c r="M17" s="109">
        <f t="shared" si="5"/>
        <v>0</v>
      </c>
    </row>
    <row r="18" spans="2:13" x14ac:dyDescent="0.3">
      <c r="B18" s="75" t="s">
        <v>32</v>
      </c>
      <c r="C18" s="76" t="s">
        <v>432</v>
      </c>
      <c r="D18" s="83">
        <f>SUM(D19+D20+D21+D22+D23)</f>
        <v>0</v>
      </c>
      <c r="E18" s="113">
        <f t="shared" ref="E18" si="6">SUM(E19+E20+E21+E22+E23)</f>
        <v>0</v>
      </c>
      <c r="F18" s="84">
        <f t="shared" ref="F18" si="7">SUM(F19+F20+F21+F22+F23)</f>
        <v>0</v>
      </c>
      <c r="G18" s="85">
        <f t="shared" ref="G18" si="8">SUM(G19+G20+G21+G22+G23)</f>
        <v>0</v>
      </c>
      <c r="H18" s="85">
        <f t="shared" ref="H18" si="9">SUM(H19+H20+H21+H22+H23)</f>
        <v>0</v>
      </c>
      <c r="I18" s="85">
        <f t="shared" ref="I18" si="10">SUM(I19+I20+I21+I22+I23)</f>
        <v>0</v>
      </c>
      <c r="J18" s="85">
        <f t="shared" ref="J18" si="11">SUM(J19+J20+J21+J22+J23)</f>
        <v>0</v>
      </c>
      <c r="K18" s="85">
        <f t="shared" ref="K18" si="12">SUM(K19+K20+K21+K22+K23)</f>
        <v>0</v>
      </c>
      <c r="L18" s="86">
        <f t="shared" ref="L18" si="13">SUM(L19+L20+L21+L22+L23)</f>
        <v>0</v>
      </c>
      <c r="M18" s="104">
        <f>IF(D18=0,0,IF(E18=0,(K18/D18),(K18/E18)))</f>
        <v>0</v>
      </c>
    </row>
    <row r="19" spans="2:13" x14ac:dyDescent="0.3">
      <c r="B19" s="69" t="s">
        <v>382</v>
      </c>
      <c r="C19" s="65"/>
      <c r="D19" s="87"/>
      <c r="E19" s="88">
        <v>0</v>
      </c>
      <c r="F19" s="89"/>
      <c r="G19" s="90"/>
      <c r="H19" s="90"/>
      <c r="I19" s="90"/>
      <c r="J19" s="90"/>
      <c r="K19" s="108">
        <f>SUM(F19+G19+H19+I19+J19)</f>
        <v>0</v>
      </c>
      <c r="L19" s="108">
        <f>IF(E19=0,(D19-K19),(E19-K19))</f>
        <v>0</v>
      </c>
      <c r="M19" s="109">
        <f t="shared" ref="M19:M23" si="14">IF(D19=0,0,IF(E19=0,(K19/D19),(K19/E19)))</f>
        <v>0</v>
      </c>
    </row>
    <row r="20" spans="2:13" x14ac:dyDescent="0.3">
      <c r="B20" s="69" t="s">
        <v>385</v>
      </c>
      <c r="C20" s="65"/>
      <c r="D20" s="87"/>
      <c r="E20" s="88">
        <v>0</v>
      </c>
      <c r="F20" s="89"/>
      <c r="G20" s="90"/>
      <c r="H20" s="90"/>
      <c r="I20" s="90"/>
      <c r="J20" s="90"/>
      <c r="K20" s="108">
        <f>SUM(F20+G20+H20+I20+J20)</f>
        <v>0</v>
      </c>
      <c r="L20" s="108">
        <f>IF(E20=0,(D20-K20),(E20-K20))</f>
        <v>0</v>
      </c>
      <c r="M20" s="109">
        <f t="shared" si="14"/>
        <v>0</v>
      </c>
    </row>
    <row r="21" spans="2:13" x14ac:dyDescent="0.3">
      <c r="B21" s="69" t="s">
        <v>433</v>
      </c>
      <c r="C21" s="65"/>
      <c r="D21" s="87"/>
      <c r="E21" s="88">
        <v>0</v>
      </c>
      <c r="F21" s="89"/>
      <c r="G21" s="90"/>
      <c r="H21" s="90"/>
      <c r="I21" s="90"/>
      <c r="J21" s="90"/>
      <c r="K21" s="108">
        <f>SUM(F21+G21+H21+I21+J21)</f>
        <v>0</v>
      </c>
      <c r="L21" s="108">
        <f>IF(E21=0,(D21-K21),(E21-K21))</f>
        <v>0</v>
      </c>
      <c r="M21" s="109">
        <f t="shared" si="14"/>
        <v>0</v>
      </c>
    </row>
    <row r="22" spans="2:13" x14ac:dyDescent="0.3">
      <c r="B22" s="69" t="s">
        <v>434</v>
      </c>
      <c r="C22" s="65"/>
      <c r="D22" s="87"/>
      <c r="E22" s="88">
        <v>0</v>
      </c>
      <c r="F22" s="89"/>
      <c r="G22" s="90"/>
      <c r="H22" s="90"/>
      <c r="I22" s="90"/>
      <c r="J22" s="90"/>
      <c r="K22" s="108">
        <f>SUM(F22+G22+H22+I22+J22)</f>
        <v>0</v>
      </c>
      <c r="L22" s="108">
        <f>IF(E22=0,(D22-K22),(E22-K22))</f>
        <v>0</v>
      </c>
      <c r="M22" s="109">
        <f t="shared" si="14"/>
        <v>0</v>
      </c>
    </row>
    <row r="23" spans="2:13" x14ac:dyDescent="0.3">
      <c r="B23" s="69" t="s">
        <v>435</v>
      </c>
      <c r="C23" s="65"/>
      <c r="D23" s="87"/>
      <c r="E23" s="88">
        <v>0</v>
      </c>
      <c r="F23" s="89"/>
      <c r="G23" s="90"/>
      <c r="H23" s="90"/>
      <c r="I23" s="90"/>
      <c r="J23" s="90"/>
      <c r="K23" s="108">
        <f>SUM(F23+G23+H23+I23+J23)</f>
        <v>0</v>
      </c>
      <c r="L23" s="108">
        <f>IF(E23=0,(D23-K23),(E23-K23))</f>
        <v>0</v>
      </c>
      <c r="M23" s="109">
        <f t="shared" si="14"/>
        <v>0</v>
      </c>
    </row>
    <row r="24" spans="2:13" x14ac:dyDescent="0.3">
      <c r="B24" s="75" t="s">
        <v>130</v>
      </c>
      <c r="C24" s="76" t="s">
        <v>436</v>
      </c>
      <c r="D24" s="83">
        <f>SUM(D25+D26+D27+D28+D29)</f>
        <v>0</v>
      </c>
      <c r="E24" s="113">
        <f t="shared" ref="E24" si="15">SUM(E25+E26+E27+E28+E29)</f>
        <v>0</v>
      </c>
      <c r="F24" s="84">
        <f t="shared" ref="F24" si="16">SUM(F25+F26+F27+F28+F29)</f>
        <v>0</v>
      </c>
      <c r="G24" s="85">
        <f t="shared" ref="G24" si="17">SUM(G25+G26+G27+G28+G29)</f>
        <v>0</v>
      </c>
      <c r="H24" s="85">
        <f t="shared" ref="H24" si="18">SUM(H25+H26+H27+H28+H29)</f>
        <v>0</v>
      </c>
      <c r="I24" s="85">
        <f t="shared" ref="I24" si="19">SUM(I25+I26+I27+I28+I29)</f>
        <v>0</v>
      </c>
      <c r="J24" s="85">
        <f t="shared" ref="J24" si="20">SUM(J25+J26+J27+J28+J29)</f>
        <v>0</v>
      </c>
      <c r="K24" s="85">
        <f t="shared" ref="K24" si="21">SUM(K25+K26+K27+K28+K29)</f>
        <v>0</v>
      </c>
      <c r="L24" s="86">
        <f t="shared" ref="L24" si="22">SUM(L25+L26+L27+L28+L29)</f>
        <v>0</v>
      </c>
      <c r="M24" s="104">
        <f>IF(D24=0,0,IF(E24=0,(K24/D24),(K24/E24)))</f>
        <v>0</v>
      </c>
    </row>
    <row r="25" spans="2:13" x14ac:dyDescent="0.3">
      <c r="B25" s="69" t="s">
        <v>388</v>
      </c>
      <c r="C25" s="65"/>
      <c r="D25" s="87"/>
      <c r="E25" s="88">
        <v>0</v>
      </c>
      <c r="F25" s="89"/>
      <c r="G25" s="90"/>
      <c r="H25" s="90"/>
      <c r="I25" s="90"/>
      <c r="J25" s="90"/>
      <c r="K25" s="108">
        <f>SUM(F25+G25+H25+I25+J25)</f>
        <v>0</v>
      </c>
      <c r="L25" s="108">
        <f>IF(E25=0,(D25-K25),(E25-K25))</f>
        <v>0</v>
      </c>
      <c r="M25" s="109">
        <f t="shared" ref="M25:M29" si="23">IF(D25=0,0,IF(E25=0,(K25/D25),(K25/E25)))</f>
        <v>0</v>
      </c>
    </row>
    <row r="26" spans="2:13" x14ac:dyDescent="0.3">
      <c r="B26" s="69" t="s">
        <v>401</v>
      </c>
      <c r="C26" s="65"/>
      <c r="D26" s="87"/>
      <c r="E26" s="88">
        <v>0</v>
      </c>
      <c r="F26" s="89"/>
      <c r="G26" s="90"/>
      <c r="H26" s="90"/>
      <c r="I26" s="90"/>
      <c r="J26" s="90"/>
      <c r="K26" s="108">
        <f>SUM(F26+G26+H26+I26+J26)</f>
        <v>0</v>
      </c>
      <c r="L26" s="108">
        <f>IF(E26=0,(D26-K26),(E26-K26))</f>
        <v>0</v>
      </c>
      <c r="M26" s="109">
        <f t="shared" si="23"/>
        <v>0</v>
      </c>
    </row>
    <row r="27" spans="2:13" x14ac:dyDescent="0.3">
      <c r="B27" s="69" t="s">
        <v>437</v>
      </c>
      <c r="C27" s="65"/>
      <c r="D27" s="87"/>
      <c r="E27" s="88">
        <v>0</v>
      </c>
      <c r="F27" s="89"/>
      <c r="G27" s="90"/>
      <c r="H27" s="90"/>
      <c r="I27" s="90"/>
      <c r="J27" s="90"/>
      <c r="K27" s="108">
        <f>SUM(F27+G27+H27+I27+J27)</f>
        <v>0</v>
      </c>
      <c r="L27" s="108">
        <f>IF(E27=0,(D27-K27),(E27-K27))</f>
        <v>0</v>
      </c>
      <c r="M27" s="109">
        <f t="shared" si="23"/>
        <v>0</v>
      </c>
    </row>
    <row r="28" spans="2:13" x14ac:dyDescent="0.3">
      <c r="B28" s="69" t="s">
        <v>438</v>
      </c>
      <c r="C28" s="65"/>
      <c r="D28" s="87"/>
      <c r="E28" s="88">
        <v>0</v>
      </c>
      <c r="F28" s="89"/>
      <c r="G28" s="90"/>
      <c r="H28" s="90"/>
      <c r="I28" s="90"/>
      <c r="J28" s="90"/>
      <c r="K28" s="108">
        <f>SUM(F28+G28+H28+I28+J28)</f>
        <v>0</v>
      </c>
      <c r="L28" s="108">
        <f>IF(E28=0,(D28-K28),(E28-K28))</f>
        <v>0</v>
      </c>
      <c r="M28" s="109">
        <f t="shared" si="23"/>
        <v>0</v>
      </c>
    </row>
    <row r="29" spans="2:13" ht="15" thickBot="1" x14ac:dyDescent="0.35">
      <c r="B29" s="71" t="s">
        <v>439</v>
      </c>
      <c r="C29" s="72"/>
      <c r="D29" s="99"/>
      <c r="E29" s="100">
        <v>0</v>
      </c>
      <c r="F29" s="101"/>
      <c r="G29" s="102"/>
      <c r="H29" s="102"/>
      <c r="I29" s="102"/>
      <c r="J29" s="102"/>
      <c r="K29" s="110">
        <f>SUM(F29+G29+H29+I29+J29)</f>
        <v>0</v>
      </c>
      <c r="L29" s="110">
        <f>IF(E29=0,(D29-K29),(E29-K29))</f>
        <v>0</v>
      </c>
      <c r="M29" s="111">
        <f t="shared" si="23"/>
        <v>0</v>
      </c>
    </row>
    <row r="30" spans="2:13" ht="4.95" customHeight="1" x14ac:dyDescent="0.3"/>
  </sheetData>
  <sheetProtection sheet="1" objects="1" scenarios="1" formatCells="0" insertRows="0"/>
  <mergeCells count="12">
    <mergeCell ref="B2:M2"/>
    <mergeCell ref="B11:C11"/>
    <mergeCell ref="B4:M4"/>
    <mergeCell ref="B5:D5"/>
    <mergeCell ref="E5:M5"/>
    <mergeCell ref="B6:D6"/>
    <mergeCell ref="E6:M6"/>
    <mergeCell ref="B7:D7"/>
    <mergeCell ref="E7:M7"/>
    <mergeCell ref="B8:D8"/>
    <mergeCell ref="E8:M8"/>
    <mergeCell ref="B10:C10"/>
  </mergeCells>
  <pageMargins left="0.25" right="0.25" top="0.75" bottom="0.75" header="0.3" footer="0.3"/>
  <pageSetup paperSize="9" scale="67" orientation="landscape" r:id="rId1"/>
  <ignoredErrors>
    <ignoredError sqref="K18:L26"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topLeftCell="B1" zoomScaleNormal="100" workbookViewId="0">
      <pane ySplit="15" topLeftCell="A16" activePane="bottomLeft" state="frozen"/>
      <selection activeCell="I40" sqref="I40"/>
      <selection pane="bottomLeft" activeCell="G1" sqref="G1"/>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SUIVI - EXÉCUTION BUDGÉTAIRE DES COÛTS OPÉRATIONNELS PAR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LANGUE :</v>
      </c>
      <c r="M2" s="61" t="s">
        <v>3</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IDENTIFICATION DE L'ACNG ET DU PROGRAMME</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t="str">
        <f t="shared" si="1"/>
        <v>FR</v>
      </c>
      <c r="M4" s="354">
        <f t="shared" si="1"/>
        <v>0</v>
      </c>
      <c r="O4" t="s">
        <v>123</v>
      </c>
      <c r="Y4" t="s">
        <v>3</v>
      </c>
      <c r="AB4" t="s">
        <v>124</v>
      </c>
    </row>
    <row r="5" spans="2:39" x14ac:dyDescent="0.3">
      <c r="B5" s="322" t="str">
        <f t="shared" si="1"/>
        <v>Nom de l'ACNG :</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Cycle de programmation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Année de la justification :</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Numéro P.O (Bon de commande - 4500XXXXXX) :</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B11" si="2">IF($M$2="FR",O10,AB10)</f>
        <v>IDENTIFICATION DE L'OUTCOME</v>
      </c>
      <c r="C10" s="367">
        <f t="shared" ref="C10:C11" si="3">IF($M$2="FR",P10,AC10)</f>
        <v>0</v>
      </c>
      <c r="D10" s="367">
        <f t="shared" ref="D10:D11" si="4">IF($M$2="FR",Q10,AD10)</f>
        <v>0</v>
      </c>
      <c r="E10" s="367">
        <f t="shared" ref="E10" si="5">IF($M$2="FR",R10,AE10)</f>
        <v>0</v>
      </c>
      <c r="F10" s="367">
        <f t="shared" ref="F10" si="6">IF($M$2="FR",S10,AF10)</f>
        <v>0</v>
      </c>
      <c r="G10" s="367">
        <f t="shared" ref="G10" si="7">IF($M$2="FR",T10,AG10)</f>
        <v>0</v>
      </c>
      <c r="H10" s="367">
        <f t="shared" ref="H10" si="8">IF($M$2="FR",U10,AH10)</f>
        <v>0</v>
      </c>
      <c r="I10" s="367">
        <f t="shared" ref="I10" si="9">IF($M$2="FR",V10,AI10)</f>
        <v>0</v>
      </c>
      <c r="J10" s="367">
        <f t="shared" ref="J10" si="10">IF($M$2="FR",W10,AJ10)</f>
        <v>0</v>
      </c>
      <c r="K10" s="367">
        <f t="shared" ref="K10" si="11">IF($M$2="FR",X10,AK10)</f>
        <v>0</v>
      </c>
      <c r="L10" s="367">
        <f t="shared" ref="L10" si="12">IF($M$2="FR",Y10,AL10)</f>
        <v>0</v>
      </c>
      <c r="M10" s="368">
        <f t="shared" ref="M10" si="13">IF($M$2="FR",Z10,AM10)</f>
        <v>0</v>
      </c>
      <c r="O10" t="s">
        <v>442</v>
      </c>
      <c r="AB10" t="s">
        <v>443</v>
      </c>
    </row>
    <row r="11" spans="2:39" x14ac:dyDescent="0.3">
      <c r="B11" s="369" t="str">
        <f t="shared" si="2"/>
        <v>CSC / Pays :</v>
      </c>
      <c r="C11" s="370">
        <f t="shared" si="3"/>
        <v>0</v>
      </c>
      <c r="D11" s="370">
        <f t="shared" si="4"/>
        <v>0</v>
      </c>
      <c r="E11" s="371" t="s">
        <v>444</v>
      </c>
      <c r="F11" s="371"/>
      <c r="G11" s="371"/>
      <c r="H11" s="371"/>
      <c r="I11" s="371"/>
      <c r="J11" s="371"/>
      <c r="K11" s="371"/>
      <c r="L11" s="371"/>
      <c r="M11" s="372"/>
      <c r="O11" t="s">
        <v>445</v>
      </c>
      <c r="AB11" t="s">
        <v>446</v>
      </c>
    </row>
    <row r="12" spans="2:39" x14ac:dyDescent="0.3">
      <c r="B12" s="369" t="str">
        <f t="shared" ref="B12:B13" si="14">IF($M$2="FR",O12,AB12)</f>
        <v>Titre :</v>
      </c>
      <c r="C12" s="370">
        <f t="shared" ref="C12:C13" si="15">IF($M$2="FR",P12,AC12)</f>
        <v>0</v>
      </c>
      <c r="D12" s="370">
        <f t="shared" ref="D12:D13" si="16">IF($M$2="FR",Q12,AD12)</f>
        <v>0</v>
      </c>
      <c r="E12" s="371"/>
      <c r="F12" s="371"/>
      <c r="G12" s="371"/>
      <c r="H12" s="371"/>
      <c r="I12" s="371"/>
      <c r="J12" s="371"/>
      <c r="K12" s="371"/>
      <c r="L12" s="371"/>
      <c r="M12" s="372"/>
      <c r="O12" t="s">
        <v>447</v>
      </c>
      <c r="AB12" t="s">
        <v>448</v>
      </c>
    </row>
    <row r="13" spans="2:39" ht="15" thickBot="1" x14ac:dyDescent="0.35">
      <c r="B13" s="373" t="str">
        <f t="shared" si="14"/>
        <v>IATI ID :</v>
      </c>
      <c r="C13" s="374">
        <f t="shared" si="15"/>
        <v>0</v>
      </c>
      <c r="D13" s="374">
        <f t="shared" si="16"/>
        <v>0</v>
      </c>
      <c r="E13" s="375"/>
      <c r="F13" s="375"/>
      <c r="G13" s="375"/>
      <c r="H13" s="375"/>
      <c r="I13" s="375"/>
      <c r="J13" s="375"/>
      <c r="K13" s="375"/>
      <c r="L13" s="375"/>
      <c r="M13" s="376"/>
      <c r="O13" t="s">
        <v>449</v>
      </c>
      <c r="AB13" t="s">
        <v>449</v>
      </c>
    </row>
    <row r="14" spans="2:39" ht="15" thickBot="1" x14ac:dyDescent="0.35">
      <c r="B14" s="2"/>
      <c r="D14" s="1"/>
      <c r="E14" s="1"/>
    </row>
    <row r="15" spans="2:39" ht="29.4" thickBot="1" x14ac:dyDescent="0.35">
      <c r="B15" s="344" t="str">
        <f t="shared" ref="B15:M30" si="17">IF($M$2="FR",O15,AB15)</f>
        <v>RUBRIQUES</v>
      </c>
      <c r="C15" s="345">
        <f t="shared" si="17"/>
        <v>0</v>
      </c>
      <c r="D15" s="77" t="str">
        <f t="shared" si="17"/>
        <v>BUDGET INITIAL</v>
      </c>
      <c r="E15" s="112" t="str">
        <f t="shared" si="17"/>
        <v>BUDGET AJUSTÉ</v>
      </c>
      <c r="F15" s="78" t="str">
        <f t="shared" si="17"/>
        <v>DÉPENSES 2022</v>
      </c>
      <c r="G15" s="73" t="str">
        <f t="shared" si="17"/>
        <v>DÉPENSES 2023</v>
      </c>
      <c r="H15" s="73" t="str">
        <f t="shared" si="17"/>
        <v>DÉPENSES 2024</v>
      </c>
      <c r="I15" s="73" t="str">
        <f t="shared" si="17"/>
        <v>DÉPENSES 2025</v>
      </c>
      <c r="J15" s="73" t="str">
        <f t="shared" si="17"/>
        <v>DÉPENSES 2026</v>
      </c>
      <c r="K15" s="73" t="str">
        <f t="shared" si="17"/>
        <v>DÉPENSES TOTALES</v>
      </c>
      <c r="L15" s="73" t="str">
        <f t="shared" si="17"/>
        <v>SOLDE</v>
      </c>
      <c r="M15" s="74" t="str">
        <f t="shared" si="17"/>
        <v>EXÉCUTION</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17"/>
        <v>TOTAL COÛTS OPÉRATIONNELS</v>
      </c>
      <c r="C16" s="356">
        <f t="shared" si="17"/>
        <v>0</v>
      </c>
      <c r="D16" s="79">
        <f>SUM(D17+D21+D25+D29)</f>
        <v>0</v>
      </c>
      <c r="E16" s="79">
        <f t="shared" ref="E16:L16" si="18">SUM(E17+E21+E25+E29)</f>
        <v>0</v>
      </c>
      <c r="F16" s="80">
        <f t="shared" si="18"/>
        <v>0</v>
      </c>
      <c r="G16" s="81">
        <f t="shared" si="18"/>
        <v>0</v>
      </c>
      <c r="H16" s="81">
        <f t="shared" si="18"/>
        <v>0</v>
      </c>
      <c r="I16" s="81">
        <f t="shared" si="18"/>
        <v>0</v>
      </c>
      <c r="J16" s="81">
        <f t="shared" si="18"/>
        <v>0</v>
      </c>
      <c r="K16" s="81">
        <f t="shared" si="18"/>
        <v>0</v>
      </c>
      <c r="L16" s="82">
        <f t="shared" si="18"/>
        <v>0</v>
      </c>
      <c r="M16" s="103">
        <f>IF(K16=0,0,K16/D16)</f>
        <v>0</v>
      </c>
      <c r="O16" t="s">
        <v>324</v>
      </c>
      <c r="AB16" s="116" t="s">
        <v>325</v>
      </c>
    </row>
    <row r="17" spans="2:29" x14ac:dyDescent="0.3">
      <c r="B17" s="75" t="s">
        <v>6</v>
      </c>
      <c r="C17" s="76" t="str">
        <f t="shared" si="17"/>
        <v>TOTAL PARTENAIRES</v>
      </c>
      <c r="D17" s="83">
        <f>SUM(D18+D19+D20)</f>
        <v>0</v>
      </c>
      <c r="E17" s="113">
        <f t="shared" ref="E17:L17" si="19">SUM(E18+E19+E20)</f>
        <v>0</v>
      </c>
      <c r="F17" s="84">
        <f t="shared" si="19"/>
        <v>0</v>
      </c>
      <c r="G17" s="85">
        <f t="shared" si="19"/>
        <v>0</v>
      </c>
      <c r="H17" s="85">
        <f t="shared" si="19"/>
        <v>0</v>
      </c>
      <c r="I17" s="85">
        <f t="shared" si="19"/>
        <v>0</v>
      </c>
      <c r="J17" s="85">
        <f t="shared" si="19"/>
        <v>0</v>
      </c>
      <c r="K17" s="85">
        <f t="shared" si="19"/>
        <v>0</v>
      </c>
      <c r="L17" s="86">
        <f t="shared" si="19"/>
        <v>0</v>
      </c>
      <c r="M17" s="104">
        <f>IF(D17=0,0,IF(E17=0,(K17/D17),(K17/E17)))</f>
        <v>0</v>
      </c>
      <c r="P17" t="s">
        <v>450</v>
      </c>
      <c r="AC17" t="s">
        <v>451</v>
      </c>
    </row>
    <row r="18" spans="2:29" x14ac:dyDescent="0.3">
      <c r="B18" s="203" t="s">
        <v>368</v>
      </c>
      <c r="C18" s="183" t="str">
        <f t="shared" si="17"/>
        <v>Investissements</v>
      </c>
      <c r="D18" s="87"/>
      <c r="E18" s="88"/>
      <c r="F18" s="89"/>
      <c r="G18" s="90"/>
      <c r="H18" s="90"/>
      <c r="I18" s="90"/>
      <c r="J18" s="90"/>
      <c r="K18" s="108">
        <f>SUM(F18+G18+H18+I18+J18)</f>
        <v>0</v>
      </c>
      <c r="L18" s="108">
        <f>IF(E18=0,(D18-K18),(E18-K18))</f>
        <v>0</v>
      </c>
      <c r="M18" s="109">
        <f t="shared" ref="M18" si="20">IF(D18=0,0,IF(E18=0,(K18/D18),(K18/E18)))</f>
        <v>0</v>
      </c>
      <c r="P18" t="s">
        <v>326</v>
      </c>
      <c r="AC18" t="s">
        <v>327</v>
      </c>
    </row>
    <row r="19" spans="2:29" x14ac:dyDescent="0.3">
      <c r="B19" s="203" t="s">
        <v>371</v>
      </c>
      <c r="C19" s="183" t="str">
        <f t="shared" si="17"/>
        <v>Fonctionnement</v>
      </c>
      <c r="D19" s="87"/>
      <c r="E19" s="88">
        <v>0</v>
      </c>
      <c r="F19" s="89"/>
      <c r="G19" s="90"/>
      <c r="H19" s="90"/>
      <c r="I19" s="90"/>
      <c r="J19" s="90"/>
      <c r="K19" s="108">
        <f>SUM(F19+G19+H19+I19+J19)</f>
        <v>0</v>
      </c>
      <c r="L19" s="108">
        <f>IF(E19=0,(D19-K19),(E19-K19))</f>
        <v>0</v>
      </c>
      <c r="M19" s="109">
        <f t="shared" ref="M19:M20" si="21">IF(D19=0,0,IF(E19=0,(K19/D19),(K19/E19)))</f>
        <v>0</v>
      </c>
      <c r="P19" t="s">
        <v>328</v>
      </c>
      <c r="AC19" t="s">
        <v>329</v>
      </c>
    </row>
    <row r="20" spans="2:29" x14ac:dyDescent="0.3">
      <c r="B20" s="203" t="s">
        <v>374</v>
      </c>
      <c r="C20" s="183" t="str">
        <f t="shared" si="17"/>
        <v>Personnel</v>
      </c>
      <c r="D20" s="87"/>
      <c r="E20" s="88"/>
      <c r="F20" s="89"/>
      <c r="G20" s="90"/>
      <c r="H20" s="90"/>
      <c r="I20" s="90"/>
      <c r="J20" s="90"/>
      <c r="K20" s="108">
        <f>SUM(F20+G20+H20+I20+J20)</f>
        <v>0</v>
      </c>
      <c r="L20" s="108">
        <f>IF(E20=0,(D20-K20),(E20-K20))</f>
        <v>0</v>
      </c>
      <c r="M20" s="109">
        <f t="shared" si="21"/>
        <v>0</v>
      </c>
      <c r="P20" t="s">
        <v>330</v>
      </c>
      <c r="AC20" t="s">
        <v>331</v>
      </c>
    </row>
    <row r="21" spans="2:29" x14ac:dyDescent="0.3">
      <c r="B21" s="75" t="s">
        <v>32</v>
      </c>
      <c r="C21" s="76" t="str">
        <f t="shared" si="17"/>
        <v>TOTAL COLLABORATIONS</v>
      </c>
      <c r="D21" s="83">
        <f t="shared" ref="D21:L21" si="22">SUM(D22+D23+D24)</f>
        <v>0</v>
      </c>
      <c r="E21" s="113">
        <f t="shared" si="22"/>
        <v>0</v>
      </c>
      <c r="F21" s="84">
        <f t="shared" si="22"/>
        <v>0</v>
      </c>
      <c r="G21" s="85">
        <f t="shared" si="22"/>
        <v>0</v>
      </c>
      <c r="H21" s="85">
        <f t="shared" si="22"/>
        <v>0</v>
      </c>
      <c r="I21" s="85">
        <f t="shared" si="22"/>
        <v>0</v>
      </c>
      <c r="J21" s="85">
        <f t="shared" si="22"/>
        <v>0</v>
      </c>
      <c r="K21" s="85">
        <f t="shared" si="22"/>
        <v>0</v>
      </c>
      <c r="L21" s="86">
        <f t="shared" si="22"/>
        <v>0</v>
      </c>
      <c r="M21" s="104">
        <f>IF(D21=0,0,IF(E21=0,(K21/D21),(K21/E21)))</f>
        <v>0</v>
      </c>
      <c r="P21" t="s">
        <v>452</v>
      </c>
      <c r="AC21" t="s">
        <v>453</v>
      </c>
    </row>
    <row r="22" spans="2:29" x14ac:dyDescent="0.3">
      <c r="B22" s="203" t="s">
        <v>382</v>
      </c>
      <c r="C22" s="183" t="str">
        <f t="shared" si="17"/>
        <v>Investissements</v>
      </c>
      <c r="D22" s="87"/>
      <c r="E22" s="88">
        <v>0</v>
      </c>
      <c r="F22" s="89"/>
      <c r="G22" s="90"/>
      <c r="H22" s="90"/>
      <c r="I22" s="90"/>
      <c r="J22" s="90"/>
      <c r="K22" s="108">
        <f>SUM(F22+G22+H22+I22+J22)</f>
        <v>0</v>
      </c>
      <c r="L22" s="108">
        <f>IF(E22=0,(D22-K22),(E22-K22))</f>
        <v>0</v>
      </c>
      <c r="M22" s="109">
        <f t="shared" ref="M22:M24" si="23">IF(D22=0,0,IF(E22=0,(K22/D22),(K22/E22)))</f>
        <v>0</v>
      </c>
      <c r="P22" t="s">
        <v>326</v>
      </c>
      <c r="AC22" t="s">
        <v>327</v>
      </c>
    </row>
    <row r="23" spans="2:29" x14ac:dyDescent="0.3">
      <c r="B23" s="203" t="s">
        <v>385</v>
      </c>
      <c r="C23" s="183" t="str">
        <f t="shared" si="17"/>
        <v>Fonctionnement</v>
      </c>
      <c r="D23" s="87"/>
      <c r="E23" s="88"/>
      <c r="F23" s="89"/>
      <c r="G23" s="90"/>
      <c r="H23" s="90"/>
      <c r="I23" s="90"/>
      <c r="J23" s="90"/>
      <c r="K23" s="108">
        <f>SUM(F23+G23+H23+I23+J23)</f>
        <v>0</v>
      </c>
      <c r="L23" s="108">
        <f>IF(E23=0,(D23-K23),(E23-K23))</f>
        <v>0</v>
      </c>
      <c r="M23" s="109">
        <f t="shared" si="23"/>
        <v>0</v>
      </c>
      <c r="P23" t="s">
        <v>328</v>
      </c>
      <c r="AC23" t="s">
        <v>329</v>
      </c>
    </row>
    <row r="24" spans="2:29" x14ac:dyDescent="0.3">
      <c r="B24" s="203" t="s">
        <v>433</v>
      </c>
      <c r="C24" s="183" t="str">
        <f t="shared" si="17"/>
        <v>Personnel</v>
      </c>
      <c r="D24" s="87"/>
      <c r="E24" s="88">
        <v>0</v>
      </c>
      <c r="F24" s="89"/>
      <c r="G24" s="90"/>
      <c r="H24" s="90"/>
      <c r="I24" s="90"/>
      <c r="J24" s="90"/>
      <c r="K24" s="108">
        <f>SUM(F24+G24+H24+I24+J24)</f>
        <v>0</v>
      </c>
      <c r="L24" s="108">
        <f>IF(E24=0,(D24-K24),(E24-K24))</f>
        <v>0</v>
      </c>
      <c r="M24" s="109">
        <f t="shared" si="23"/>
        <v>0</v>
      </c>
      <c r="P24" t="s">
        <v>330</v>
      </c>
      <c r="AC24" t="s">
        <v>331</v>
      </c>
    </row>
    <row r="25" spans="2:29" x14ac:dyDescent="0.3">
      <c r="B25" s="75" t="s">
        <v>130</v>
      </c>
      <c r="C25" s="76" t="str">
        <f t="shared" si="17"/>
        <v>TOTAL BUREAU LOCAL</v>
      </c>
      <c r="D25" s="83">
        <f t="shared" ref="D25:L25" si="24">SUM(D26+D27+D28)</f>
        <v>0</v>
      </c>
      <c r="E25" s="113">
        <f t="shared" si="24"/>
        <v>0</v>
      </c>
      <c r="F25" s="84">
        <f t="shared" si="24"/>
        <v>0</v>
      </c>
      <c r="G25" s="85">
        <f t="shared" si="24"/>
        <v>0</v>
      </c>
      <c r="H25" s="85">
        <f t="shared" si="24"/>
        <v>0</v>
      </c>
      <c r="I25" s="85">
        <f t="shared" si="24"/>
        <v>0</v>
      </c>
      <c r="J25" s="85">
        <f t="shared" si="24"/>
        <v>0</v>
      </c>
      <c r="K25" s="85">
        <f t="shared" si="24"/>
        <v>0</v>
      </c>
      <c r="L25" s="86">
        <f t="shared" si="24"/>
        <v>0</v>
      </c>
      <c r="M25" s="104">
        <f>IF(D25=0,0,IF(E25=0,(K25/D25),(K25/E25)))</f>
        <v>0</v>
      </c>
      <c r="P25" t="s">
        <v>454</v>
      </c>
      <c r="AC25" t="s">
        <v>455</v>
      </c>
    </row>
    <row r="26" spans="2:29" x14ac:dyDescent="0.3">
      <c r="B26" s="203" t="s">
        <v>388</v>
      </c>
      <c r="C26" s="183" t="str">
        <f t="shared" si="17"/>
        <v>Investissements</v>
      </c>
      <c r="D26" s="87"/>
      <c r="E26" s="88">
        <v>0</v>
      </c>
      <c r="F26" s="89"/>
      <c r="G26" s="90"/>
      <c r="H26" s="90"/>
      <c r="I26" s="90"/>
      <c r="J26" s="90"/>
      <c r="K26" s="108">
        <f>SUM(F26+G26+H26+I26+J26)</f>
        <v>0</v>
      </c>
      <c r="L26" s="108">
        <f>IF(E26=0,(D26-K26),(E26-K26))</f>
        <v>0</v>
      </c>
      <c r="M26" s="109">
        <f t="shared" ref="M26:M28" si="25">IF(D26=0,0,IF(E26=0,(K26/D26),(K26/E26)))</f>
        <v>0</v>
      </c>
      <c r="P26" t="s">
        <v>326</v>
      </c>
      <c r="AC26" t="s">
        <v>327</v>
      </c>
    </row>
    <row r="27" spans="2:29" x14ac:dyDescent="0.3">
      <c r="B27" s="203" t="s">
        <v>401</v>
      </c>
      <c r="C27" s="183" t="str">
        <f t="shared" si="17"/>
        <v>Fonctionnement</v>
      </c>
      <c r="D27" s="87"/>
      <c r="E27" s="88">
        <v>0</v>
      </c>
      <c r="F27" s="89"/>
      <c r="G27" s="90"/>
      <c r="H27" s="90"/>
      <c r="I27" s="90"/>
      <c r="J27" s="90"/>
      <c r="K27" s="108">
        <f>SUM(F27+G27+H27+I27+J27)</f>
        <v>0</v>
      </c>
      <c r="L27" s="108">
        <f>IF(E27=0,(D27-K27),(E27-K27))</f>
        <v>0</v>
      </c>
      <c r="M27" s="109">
        <f t="shared" si="25"/>
        <v>0</v>
      </c>
      <c r="P27" t="s">
        <v>328</v>
      </c>
      <c r="AC27" t="s">
        <v>329</v>
      </c>
    </row>
    <row r="28" spans="2:29" x14ac:dyDescent="0.3">
      <c r="B28" s="203" t="s">
        <v>437</v>
      </c>
      <c r="C28" s="183" t="str">
        <f t="shared" si="17"/>
        <v>Personnel</v>
      </c>
      <c r="D28" s="87"/>
      <c r="E28" s="88"/>
      <c r="F28" s="89"/>
      <c r="G28" s="90"/>
      <c r="H28" s="90"/>
      <c r="I28" s="90"/>
      <c r="J28" s="90"/>
      <c r="K28" s="108">
        <f>SUM(F28+G28+H28+I28+J28)</f>
        <v>0</v>
      </c>
      <c r="L28" s="108">
        <f>IF(E28=0,(D28-K28),(E28-K28))</f>
        <v>0</v>
      </c>
      <c r="M28" s="109">
        <f t="shared" si="25"/>
        <v>0</v>
      </c>
      <c r="P28" t="s">
        <v>330</v>
      </c>
      <c r="AC28" t="s">
        <v>331</v>
      </c>
    </row>
    <row r="29" spans="2:29" x14ac:dyDescent="0.3">
      <c r="B29" s="75" t="s">
        <v>133</v>
      </c>
      <c r="C29" s="76" t="str">
        <f t="shared" si="17"/>
        <v>TOTAL SIÈGE</v>
      </c>
      <c r="D29" s="83">
        <f t="shared" ref="D29:L29" si="26">SUM(D30+D31+D32)</f>
        <v>0</v>
      </c>
      <c r="E29" s="113">
        <f t="shared" si="26"/>
        <v>0</v>
      </c>
      <c r="F29" s="84">
        <f t="shared" si="26"/>
        <v>0</v>
      </c>
      <c r="G29" s="85">
        <f t="shared" si="26"/>
        <v>0</v>
      </c>
      <c r="H29" s="85">
        <f t="shared" si="26"/>
        <v>0</v>
      </c>
      <c r="I29" s="85">
        <f t="shared" si="26"/>
        <v>0</v>
      </c>
      <c r="J29" s="85">
        <f t="shared" si="26"/>
        <v>0</v>
      </c>
      <c r="K29" s="85">
        <f t="shared" si="26"/>
        <v>0</v>
      </c>
      <c r="L29" s="86">
        <f t="shared" si="26"/>
        <v>0</v>
      </c>
      <c r="M29" s="104">
        <f>IF(D29=0,0,IF(E29=0,(K29/D29),(K29/E29)))</f>
        <v>0</v>
      </c>
      <c r="P29" t="s">
        <v>456</v>
      </c>
      <c r="AC29" t="s">
        <v>457</v>
      </c>
    </row>
    <row r="30" spans="2:29" x14ac:dyDescent="0.3">
      <c r="B30" s="203" t="s">
        <v>458</v>
      </c>
      <c r="C30" s="183" t="str">
        <f t="shared" si="17"/>
        <v>Investissements</v>
      </c>
      <c r="D30" s="87"/>
      <c r="E30" s="88">
        <v>0</v>
      </c>
      <c r="F30" s="89"/>
      <c r="G30" s="90"/>
      <c r="H30" s="90"/>
      <c r="I30" s="90"/>
      <c r="J30" s="90"/>
      <c r="K30" s="108">
        <f>SUM(F30+G30+H30+I30+J30)</f>
        <v>0</v>
      </c>
      <c r="L30" s="108">
        <f>IF(E30=0,(D30-K30),(E30-K30))</f>
        <v>0</v>
      </c>
      <c r="M30" s="109">
        <f t="shared" ref="M30:M32" si="27">IF(D30=0,0,IF(E30=0,(K30/D30),(K30/E30)))</f>
        <v>0</v>
      </c>
      <c r="P30" t="s">
        <v>326</v>
      </c>
      <c r="AC30" t="s">
        <v>327</v>
      </c>
    </row>
    <row r="31" spans="2:29" x14ac:dyDescent="0.3">
      <c r="B31" s="203" t="s">
        <v>459</v>
      </c>
      <c r="C31" s="183" t="str">
        <f t="shared" ref="C31:C32" si="28">IF($M$2="FR",P31,AC31)</f>
        <v>Fonctionnement</v>
      </c>
      <c r="D31" s="87"/>
      <c r="E31" s="88">
        <v>0</v>
      </c>
      <c r="F31" s="89"/>
      <c r="G31" s="90"/>
      <c r="H31" s="90"/>
      <c r="I31" s="90"/>
      <c r="J31" s="90"/>
      <c r="K31" s="108">
        <f>SUM(F31+G31+H31+I31+J31)</f>
        <v>0</v>
      </c>
      <c r="L31" s="108">
        <f>IF(E31=0,(D31-K31),(E31-K31))</f>
        <v>0</v>
      </c>
      <c r="M31" s="109">
        <f t="shared" si="27"/>
        <v>0</v>
      </c>
      <c r="P31" t="s">
        <v>328</v>
      </c>
      <c r="AC31" t="s">
        <v>329</v>
      </c>
    </row>
    <row r="32" spans="2:29" ht="15" thickBot="1" x14ac:dyDescent="0.35">
      <c r="B32" s="204" t="s">
        <v>460</v>
      </c>
      <c r="C32" s="205" t="str">
        <f t="shared" si="28"/>
        <v>Personnel</v>
      </c>
      <c r="D32" s="99"/>
      <c r="E32" s="100">
        <v>0</v>
      </c>
      <c r="F32" s="101"/>
      <c r="G32" s="102"/>
      <c r="H32" s="102"/>
      <c r="I32" s="102"/>
      <c r="J32" s="102"/>
      <c r="K32" s="110">
        <f>SUM(F32+G32+H32+I32+J32)</f>
        <v>0</v>
      </c>
      <c r="L32" s="110">
        <f>IF(E32=0,(D32-K32),(E32-K32))</f>
        <v>0</v>
      </c>
      <c r="M32" s="111">
        <f t="shared" si="27"/>
        <v>0</v>
      </c>
      <c r="P32" t="s">
        <v>330</v>
      </c>
      <c r="AC32" t="s">
        <v>331</v>
      </c>
    </row>
    <row r="33" spans="2:29" ht="4.95" customHeight="1" thickBot="1" x14ac:dyDescent="0.35">
      <c r="B33" s="67"/>
    </row>
    <row r="34" spans="2:29" ht="15" thickBot="1" x14ac:dyDescent="0.35">
      <c r="B34" s="355" t="str">
        <f t="shared" ref="B34" si="29">IF($M$2="FR",O34,AB34)</f>
        <v>TOTAL COÛTS OPÉRATIONNELS</v>
      </c>
      <c r="C34" s="356">
        <f t="shared" ref="C34:C38" si="30">IF($M$2="FR",P34,AC34)</f>
        <v>0</v>
      </c>
      <c r="D34" s="79">
        <f>SUM(D35+D39+D43)</f>
        <v>0</v>
      </c>
      <c r="E34" s="79">
        <f t="shared" ref="E34:L34" si="31">SUM(E35+E39+E43)</f>
        <v>0</v>
      </c>
      <c r="F34" s="80">
        <f t="shared" si="31"/>
        <v>0</v>
      </c>
      <c r="G34" s="81">
        <f t="shared" si="31"/>
        <v>0</v>
      </c>
      <c r="H34" s="81">
        <f t="shared" si="31"/>
        <v>0</v>
      </c>
      <c r="I34" s="81">
        <f t="shared" si="31"/>
        <v>0</v>
      </c>
      <c r="J34" s="81">
        <f t="shared" si="31"/>
        <v>0</v>
      </c>
      <c r="K34" s="81">
        <f t="shared" si="31"/>
        <v>0</v>
      </c>
      <c r="L34" s="82">
        <f t="shared" si="31"/>
        <v>0</v>
      </c>
      <c r="M34" s="103">
        <f>IF(K34=0,0,K34/D34)</f>
        <v>0</v>
      </c>
      <c r="O34" t="s">
        <v>324</v>
      </c>
      <c r="AB34" s="116" t="s">
        <v>325</v>
      </c>
    </row>
    <row r="35" spans="2:29" x14ac:dyDescent="0.3">
      <c r="B35" s="75" t="s">
        <v>6</v>
      </c>
      <c r="C35" s="76" t="str">
        <f t="shared" si="30"/>
        <v>TOTAL INVESTISSEMENTS</v>
      </c>
      <c r="D35" s="83">
        <f>SUM(D36+D37+D38)</f>
        <v>0</v>
      </c>
      <c r="E35" s="113">
        <f t="shared" ref="E35" si="32">SUM(E36+E37+E38)</f>
        <v>0</v>
      </c>
      <c r="F35" s="84">
        <f t="shared" ref="F35" si="33">SUM(F36+F37+F38)</f>
        <v>0</v>
      </c>
      <c r="G35" s="85">
        <f t="shared" ref="G35" si="34">SUM(G36+G37+G38)</f>
        <v>0</v>
      </c>
      <c r="H35" s="85">
        <f t="shared" ref="H35" si="35">SUM(H36+H37+H38)</f>
        <v>0</v>
      </c>
      <c r="I35" s="85">
        <f t="shared" ref="I35" si="36">SUM(I36+I37+I38)</f>
        <v>0</v>
      </c>
      <c r="J35" s="85">
        <f t="shared" ref="J35" si="37">SUM(J36+J37+J38)</f>
        <v>0</v>
      </c>
      <c r="K35" s="85">
        <f t="shared" ref="K35" si="38">SUM(K36+K37+K38)</f>
        <v>0</v>
      </c>
      <c r="L35" s="86">
        <f t="shared" ref="L35" si="39">SUM(L36+L37+L38)</f>
        <v>0</v>
      </c>
      <c r="M35" s="104">
        <f>IF(D35=0,0,IF(E35=0,(K35/D35),(K35/E35)))</f>
        <v>0</v>
      </c>
      <c r="P35" t="s">
        <v>461</v>
      </c>
      <c r="AC35" t="s">
        <v>462</v>
      </c>
    </row>
    <row r="36" spans="2:29" x14ac:dyDescent="0.3">
      <c r="B36" s="203" t="s">
        <v>463</v>
      </c>
      <c r="C36" s="183" t="str">
        <f t="shared" si="30"/>
        <v>Achat de véhicules</v>
      </c>
      <c r="D36" s="87"/>
      <c r="E36" s="88"/>
      <c r="F36" s="89"/>
      <c r="G36" s="90"/>
      <c r="H36" s="90"/>
      <c r="I36" s="90"/>
      <c r="J36" s="90"/>
      <c r="K36" s="108">
        <f>SUM(F36+G36+H36+I36+J36)</f>
        <v>0</v>
      </c>
      <c r="L36" s="108">
        <f>IF(E36=0,(D36-K36),(E36-K36))</f>
        <v>0</v>
      </c>
      <c r="M36" s="109">
        <f t="shared" ref="M36:M38" si="40">IF(D36=0,0,IF(E36=0,(K36/D36),(K36/E36)))</f>
        <v>0</v>
      </c>
      <c r="P36" t="s">
        <v>393</v>
      </c>
      <c r="AC36" t="s">
        <v>394</v>
      </c>
    </row>
    <row r="37" spans="2:29" x14ac:dyDescent="0.3">
      <c r="B37" s="203" t="s">
        <v>464</v>
      </c>
      <c r="C37" s="183" t="str">
        <f t="shared" si="30"/>
        <v>Mobilier, ICT</v>
      </c>
      <c r="D37" s="87"/>
      <c r="E37" s="88"/>
      <c r="F37" s="89"/>
      <c r="G37" s="90"/>
      <c r="H37" s="90"/>
      <c r="I37" s="90"/>
      <c r="J37" s="90"/>
      <c r="K37" s="108">
        <f>SUM(F37+G37+H37+I37+J37)</f>
        <v>0</v>
      </c>
      <c r="L37" s="108">
        <f>IF(E37=0,(D37-K37),(E37-K37))</f>
        <v>0</v>
      </c>
      <c r="M37" s="109">
        <f t="shared" si="40"/>
        <v>0</v>
      </c>
      <c r="P37" t="s">
        <v>396</v>
      </c>
      <c r="AC37" t="s">
        <v>397</v>
      </c>
    </row>
    <row r="38" spans="2:29" x14ac:dyDescent="0.3">
      <c r="B38" s="203" t="s">
        <v>465</v>
      </c>
      <c r="C38" s="183" t="str">
        <f t="shared" si="30"/>
        <v>Autres</v>
      </c>
      <c r="D38" s="87"/>
      <c r="E38" s="88"/>
      <c r="F38" s="89"/>
      <c r="G38" s="90"/>
      <c r="H38" s="90"/>
      <c r="I38" s="90"/>
      <c r="J38" s="90"/>
      <c r="K38" s="108">
        <f>SUM(F38+G38+H38+I38+J38)</f>
        <v>0</v>
      </c>
      <c r="L38" s="108">
        <f>IF(E38=0,(D38-K38),(E38-K38))</f>
        <v>0</v>
      </c>
      <c r="M38" s="109">
        <f t="shared" si="40"/>
        <v>0</v>
      </c>
      <c r="P38" t="s">
        <v>466</v>
      </c>
      <c r="AC38" t="s">
        <v>467</v>
      </c>
    </row>
    <row r="39" spans="2:29" x14ac:dyDescent="0.3">
      <c r="B39" s="75" t="s">
        <v>32</v>
      </c>
      <c r="C39" s="76" t="str">
        <f t="shared" ref="C39:C47" si="41">IF($M$2="FR",P39,AC39)</f>
        <v>TOTAL FONCTIONNEMENT</v>
      </c>
      <c r="D39" s="83">
        <f>SUM(D40+D41+D42)</f>
        <v>0</v>
      </c>
      <c r="E39" s="113">
        <f t="shared" ref="E39" si="42">SUM(E40+E41+E42)</f>
        <v>0</v>
      </c>
      <c r="F39" s="84">
        <f t="shared" ref="F39" si="43">SUM(F40+F41+F42)</f>
        <v>0</v>
      </c>
      <c r="G39" s="85">
        <f t="shared" ref="G39" si="44">SUM(G40+G41+G42)</f>
        <v>0</v>
      </c>
      <c r="H39" s="85">
        <f t="shared" ref="H39" si="45">SUM(H40+H41+H42)</f>
        <v>0</v>
      </c>
      <c r="I39" s="85">
        <f t="shared" ref="I39" si="46">SUM(I40+I41+I42)</f>
        <v>0</v>
      </c>
      <c r="J39" s="85">
        <f t="shared" ref="J39" si="47">SUM(J40+J41+J42)</f>
        <v>0</v>
      </c>
      <c r="K39" s="85">
        <f t="shared" ref="K39" si="48">SUM(K40+K41+K42)</f>
        <v>0</v>
      </c>
      <c r="L39" s="86">
        <f t="shared" ref="L39" si="49">SUM(L40+L41+L42)</f>
        <v>0</v>
      </c>
      <c r="M39" s="104">
        <f>IF(D39=0,0,IF(E39=0,(K39/D39),(K39/E39)))</f>
        <v>0</v>
      </c>
      <c r="P39" t="s">
        <v>468</v>
      </c>
      <c r="AC39" t="s">
        <v>469</v>
      </c>
    </row>
    <row r="40" spans="2:29" x14ac:dyDescent="0.3">
      <c r="B40" s="203" t="s">
        <v>463</v>
      </c>
      <c r="C40" s="183" t="str">
        <f t="shared" si="41"/>
        <v>Déplacements</v>
      </c>
      <c r="D40" s="87"/>
      <c r="E40" s="88"/>
      <c r="F40" s="89"/>
      <c r="G40" s="90"/>
      <c r="H40" s="90"/>
      <c r="I40" s="90"/>
      <c r="J40" s="90"/>
      <c r="K40" s="108">
        <f>SUM(F40+G40+H40+I40+J40)</f>
        <v>0</v>
      </c>
      <c r="L40" s="108">
        <f>IF(E40=0,(D40-K40),(E40-K40))</f>
        <v>0</v>
      </c>
      <c r="M40" s="109">
        <f t="shared" ref="M40:M42" si="50">IF(D40=0,0,IF(E40=0,(K40/D40),(K40/E40)))</f>
        <v>0</v>
      </c>
      <c r="P40" t="s">
        <v>403</v>
      </c>
      <c r="AC40" t="s">
        <v>404</v>
      </c>
    </row>
    <row r="41" spans="2:29" x14ac:dyDescent="0.3">
      <c r="B41" s="203" t="s">
        <v>464</v>
      </c>
      <c r="C41" s="183" t="str">
        <f t="shared" si="41"/>
        <v>Bureau local</v>
      </c>
      <c r="D41" s="87"/>
      <c r="E41" s="88"/>
      <c r="F41" s="89"/>
      <c r="G41" s="90"/>
      <c r="H41" s="90"/>
      <c r="I41" s="90"/>
      <c r="J41" s="90"/>
      <c r="K41" s="108">
        <f>SUM(F41+G41+H41+I41+J41)</f>
        <v>0</v>
      </c>
      <c r="L41" s="108">
        <f>IF(E41=0,(D41-K41),(E41-K41))</f>
        <v>0</v>
      </c>
      <c r="M41" s="109">
        <f t="shared" si="50"/>
        <v>0</v>
      </c>
      <c r="P41" t="s">
        <v>406</v>
      </c>
      <c r="AC41" t="s">
        <v>407</v>
      </c>
    </row>
    <row r="42" spans="2:29" x14ac:dyDescent="0.3">
      <c r="B42" s="203" t="s">
        <v>465</v>
      </c>
      <c r="C42" s="183" t="str">
        <f t="shared" si="41"/>
        <v>Autres</v>
      </c>
      <c r="D42" s="87"/>
      <c r="E42" s="88"/>
      <c r="F42" s="89"/>
      <c r="G42" s="90"/>
      <c r="H42" s="90"/>
      <c r="I42" s="90"/>
      <c r="J42" s="90"/>
      <c r="K42" s="108">
        <f>SUM(F42+G42+H42+I42+J42)</f>
        <v>0</v>
      </c>
      <c r="L42" s="108">
        <f>IF(E42=0,(D42-K42),(E42-K42))</f>
        <v>0</v>
      </c>
      <c r="M42" s="109">
        <f t="shared" si="50"/>
        <v>0</v>
      </c>
      <c r="P42" t="s">
        <v>466</v>
      </c>
      <c r="AC42" t="s">
        <v>467</v>
      </c>
    </row>
    <row r="43" spans="2:29" x14ac:dyDescent="0.3">
      <c r="B43" s="75" t="s">
        <v>130</v>
      </c>
      <c r="C43" s="76" t="str">
        <f t="shared" si="41"/>
        <v>TOTAL PERSONNEL</v>
      </c>
      <c r="D43" s="83">
        <f>SUM(D44+D45+D46+D47)</f>
        <v>0</v>
      </c>
      <c r="E43" s="113">
        <f t="shared" ref="E43:L43" si="51">SUM(E44+E45+E46+E47)</f>
        <v>0</v>
      </c>
      <c r="F43" s="84">
        <f t="shared" si="51"/>
        <v>0</v>
      </c>
      <c r="G43" s="85">
        <f t="shared" si="51"/>
        <v>0</v>
      </c>
      <c r="H43" s="85">
        <f t="shared" si="51"/>
        <v>0</v>
      </c>
      <c r="I43" s="85">
        <f t="shared" si="51"/>
        <v>0</v>
      </c>
      <c r="J43" s="85">
        <f t="shared" si="51"/>
        <v>0</v>
      </c>
      <c r="K43" s="85">
        <f t="shared" si="51"/>
        <v>0</v>
      </c>
      <c r="L43" s="86">
        <f t="shared" si="51"/>
        <v>0</v>
      </c>
      <c r="M43" s="104">
        <f>IF(D43=0,0,IF(E43=0,(K43/D43),(K43/E43)))</f>
        <v>0</v>
      </c>
      <c r="P43" t="s">
        <v>366</v>
      </c>
      <c r="AC43" t="s">
        <v>367</v>
      </c>
    </row>
    <row r="44" spans="2:29" x14ac:dyDescent="0.3">
      <c r="B44" s="203" t="s">
        <v>463</v>
      </c>
      <c r="C44" s="183" t="str">
        <f t="shared" si="41"/>
        <v>Salaires au siège</v>
      </c>
      <c r="D44" s="87"/>
      <c r="E44" s="88">
        <v>0</v>
      </c>
      <c r="F44" s="89"/>
      <c r="G44" s="90"/>
      <c r="H44" s="90"/>
      <c r="I44" s="90"/>
      <c r="J44" s="90"/>
      <c r="K44" s="108">
        <f>SUM(F44+G44+H44+I44+J44)</f>
        <v>0</v>
      </c>
      <c r="L44" s="108">
        <f>IF(E44=0,(D44-K44),(E44-K44))</f>
        <v>0</v>
      </c>
      <c r="M44" s="109">
        <f t="shared" ref="M44:M47" si="52">IF(D44=0,0,IF(E44=0,(K44/D44),(K44/E44)))</f>
        <v>0</v>
      </c>
      <c r="P44" t="s">
        <v>369</v>
      </c>
      <c r="AC44" t="s">
        <v>370</v>
      </c>
    </row>
    <row r="45" spans="2:29" x14ac:dyDescent="0.3">
      <c r="B45" s="203" t="s">
        <v>464</v>
      </c>
      <c r="C45" s="183" t="str">
        <f t="shared" si="41"/>
        <v>Salaires des expatriés</v>
      </c>
      <c r="D45" s="87"/>
      <c r="E45" s="88">
        <v>0</v>
      </c>
      <c r="F45" s="89"/>
      <c r="G45" s="90"/>
      <c r="H45" s="90"/>
      <c r="I45" s="90"/>
      <c r="J45" s="90"/>
      <c r="K45" s="108">
        <f>SUM(F45+G45+H45+I45+J45)</f>
        <v>0</v>
      </c>
      <c r="L45" s="108">
        <f>IF(E45=0,(D45-K45),(E45-K45))</f>
        <v>0</v>
      </c>
      <c r="M45" s="109">
        <f t="shared" si="52"/>
        <v>0</v>
      </c>
      <c r="P45" t="s">
        <v>372</v>
      </c>
      <c r="AC45" t="s">
        <v>373</v>
      </c>
    </row>
    <row r="46" spans="2:29" x14ac:dyDescent="0.3">
      <c r="B46" s="203" t="s">
        <v>465</v>
      </c>
      <c r="C46" s="183" t="str">
        <f t="shared" si="41"/>
        <v>Salaires du personnel local</v>
      </c>
      <c r="D46" s="87"/>
      <c r="E46" s="88"/>
      <c r="F46" s="89"/>
      <c r="G46" s="90"/>
      <c r="H46" s="90"/>
      <c r="I46" s="90"/>
      <c r="J46" s="90"/>
      <c r="K46" s="108">
        <f>SUM(F46+G46+H46+I46+J46)</f>
        <v>0</v>
      </c>
      <c r="L46" s="108">
        <f>IF(E46=0,(D46-K46),(E46-K46))</f>
        <v>0</v>
      </c>
      <c r="M46" s="109">
        <f t="shared" si="52"/>
        <v>0</v>
      </c>
      <c r="P46" t="s">
        <v>375</v>
      </c>
      <c r="AC46" t="s">
        <v>376</v>
      </c>
    </row>
    <row r="47" spans="2:29" ht="15" thickBot="1" x14ac:dyDescent="0.35">
      <c r="B47" s="204" t="s">
        <v>470</v>
      </c>
      <c r="C47" s="205" t="str">
        <f t="shared" si="41"/>
        <v>Autres frais</v>
      </c>
      <c r="D47" s="99"/>
      <c r="E47" s="100"/>
      <c r="F47" s="101"/>
      <c r="G47" s="102"/>
      <c r="H47" s="102"/>
      <c r="I47" s="102"/>
      <c r="J47" s="102"/>
      <c r="K47" s="110">
        <f>SUM(F47+G47+H47+I47+J47)</f>
        <v>0</v>
      </c>
      <c r="L47" s="110">
        <f>IF(E47=0,(D47-K47),(E47-K47))</f>
        <v>0</v>
      </c>
      <c r="M47" s="111">
        <f t="shared" si="52"/>
        <v>0</v>
      </c>
      <c r="P47" t="s">
        <v>471</v>
      </c>
      <c r="AC47" t="s">
        <v>472</v>
      </c>
    </row>
    <row r="48" spans="2:29" x14ac:dyDescent="0.3">
      <c r="B48" s="67" t="str">
        <f>IF($M$2="FR",O48,AB48)</f>
        <v>Salaire du personnel : montants bruts incluant les charges de sécurité sociale et les autres coûts liés</v>
      </c>
      <c r="O48" t="s">
        <v>411</v>
      </c>
      <c r="AB48" t="s">
        <v>412</v>
      </c>
    </row>
    <row r="49" spans="2:29" ht="4.95" customHeight="1" thickBot="1" x14ac:dyDescent="0.35"/>
    <row r="50" spans="2:29" ht="15" thickBot="1" x14ac:dyDescent="0.35">
      <c r="B50" s="363" t="str">
        <f t="shared" ref="B50" si="53">IF($M$2="FR",O50,AB50)</f>
        <v>Contrôle des totaux : Différences "Lignes budgétaires" VS "Rubriques budgétaires générales"</v>
      </c>
      <c r="C50" s="364">
        <f t="shared" ref="C50" si="54">IF($M$2="FR",P50,AC50)</f>
        <v>0</v>
      </c>
      <c r="D50" s="364">
        <f t="shared" ref="D50" si="55">IF($M$2="FR",Q50,AD50)</f>
        <v>0</v>
      </c>
      <c r="E50" s="364">
        <f t="shared" ref="E50" si="56">IF($M$2="FR",R50,AE50)</f>
        <v>0</v>
      </c>
      <c r="F50" s="364">
        <f t="shared" ref="F50" si="57">IF($M$2="FR",S50,AF50)</f>
        <v>0</v>
      </c>
      <c r="G50" s="364">
        <f t="shared" ref="G50" si="58">IF($M$2="FR",T50,AG50)</f>
        <v>0</v>
      </c>
      <c r="H50" s="364">
        <f t="shared" ref="H50" si="59">IF($M$2="FR",U50,AH50)</f>
        <v>0</v>
      </c>
      <c r="I50" s="364">
        <f t="shared" ref="I50" si="60">IF($M$2="FR",V50,AI50)</f>
        <v>0</v>
      </c>
      <c r="J50" s="364">
        <f t="shared" ref="J50" si="61">IF($M$2="FR",W50,AJ50)</f>
        <v>0</v>
      </c>
      <c r="K50" s="364">
        <f t="shared" ref="K50" si="62">IF($M$2="FR",X50,AK50)</f>
        <v>0</v>
      </c>
      <c r="L50" s="364">
        <f t="shared" ref="L50" si="63">IF($M$2="FR",Y50,AL50)</f>
        <v>0</v>
      </c>
      <c r="M50" s="365">
        <f t="shared" ref="M50" si="64">IF($M$2="FR",Z50,AM50)</f>
        <v>0</v>
      </c>
      <c r="O50" t="s">
        <v>473</v>
      </c>
      <c r="AB50" t="s">
        <v>474</v>
      </c>
    </row>
    <row r="51" spans="2:29" ht="15" thickBot="1" x14ac:dyDescent="0.35">
      <c r="B51" s="361" t="str">
        <f t="shared" ref="B51" si="65">IF($M$2="FR",O51,AB51)</f>
        <v>TOTAL COÛTS OPÉRATIONNELS</v>
      </c>
      <c r="C51" s="362">
        <f t="shared" ref="C51:C54" si="66">IF($M$2="FR",P51,AC51)</f>
        <v>0</v>
      </c>
      <c r="D51" s="117">
        <f>SUM(D16-D34)</f>
        <v>0</v>
      </c>
      <c r="E51" s="118">
        <f t="shared" ref="E51:L51" si="67">SUM(E16-E34)</f>
        <v>0</v>
      </c>
      <c r="F51" s="119">
        <f t="shared" si="67"/>
        <v>0</v>
      </c>
      <c r="G51" s="120">
        <f t="shared" si="67"/>
        <v>0</v>
      </c>
      <c r="H51" s="120">
        <f t="shared" si="67"/>
        <v>0</v>
      </c>
      <c r="I51" s="120">
        <f t="shared" si="67"/>
        <v>0</v>
      </c>
      <c r="J51" s="120">
        <f t="shared" si="67"/>
        <v>0</v>
      </c>
      <c r="K51" s="120">
        <f t="shared" si="67"/>
        <v>0</v>
      </c>
      <c r="L51" s="121">
        <f t="shared" si="67"/>
        <v>0</v>
      </c>
      <c r="M51" s="136"/>
      <c r="O51" t="s">
        <v>324</v>
      </c>
      <c r="AB51" s="116" t="s">
        <v>325</v>
      </c>
    </row>
    <row r="52" spans="2:29" x14ac:dyDescent="0.3">
      <c r="B52" s="122" t="s">
        <v>6</v>
      </c>
      <c r="C52" s="123" t="str">
        <f t="shared" si="66"/>
        <v>TOTAL INVESTISSEMENTS</v>
      </c>
      <c r="D52" s="124">
        <f>SUM((D18+D22+D26+D30)-D35)</f>
        <v>0</v>
      </c>
      <c r="E52" s="125">
        <f t="shared" ref="E52:L52" si="68">SUM((E18+E22+E26+E30)-E35)</f>
        <v>0</v>
      </c>
      <c r="F52" s="126">
        <f t="shared" si="68"/>
        <v>0</v>
      </c>
      <c r="G52" s="127">
        <f t="shared" si="68"/>
        <v>0</v>
      </c>
      <c r="H52" s="127">
        <f t="shared" si="68"/>
        <v>0</v>
      </c>
      <c r="I52" s="127">
        <f t="shared" si="68"/>
        <v>0</v>
      </c>
      <c r="J52" s="127">
        <f t="shared" si="68"/>
        <v>0</v>
      </c>
      <c r="K52" s="127">
        <f t="shared" si="68"/>
        <v>0</v>
      </c>
      <c r="L52" s="128">
        <f t="shared" si="68"/>
        <v>0</v>
      </c>
      <c r="M52" s="137"/>
      <c r="P52" t="s">
        <v>461</v>
      </c>
      <c r="AC52" t="s">
        <v>462</v>
      </c>
    </row>
    <row r="53" spans="2:29" x14ac:dyDescent="0.3">
      <c r="B53" s="122" t="s">
        <v>32</v>
      </c>
      <c r="C53" s="123" t="str">
        <f t="shared" si="66"/>
        <v>TOTAL FONCTIONNEMENT</v>
      </c>
      <c r="D53" s="124">
        <f>SUM((D19+D23+D27+D31)-D39)</f>
        <v>0</v>
      </c>
      <c r="E53" s="125">
        <f t="shared" ref="E53:L53" si="69">SUM((E19+E23+E27+E31)-E39)</f>
        <v>0</v>
      </c>
      <c r="F53" s="126">
        <f t="shared" si="69"/>
        <v>0</v>
      </c>
      <c r="G53" s="127">
        <f t="shared" si="69"/>
        <v>0</v>
      </c>
      <c r="H53" s="127">
        <f t="shared" si="69"/>
        <v>0</v>
      </c>
      <c r="I53" s="127">
        <f t="shared" si="69"/>
        <v>0</v>
      </c>
      <c r="J53" s="127">
        <f t="shared" si="69"/>
        <v>0</v>
      </c>
      <c r="K53" s="127">
        <f t="shared" si="69"/>
        <v>0</v>
      </c>
      <c r="L53" s="128">
        <f t="shared" si="69"/>
        <v>0</v>
      </c>
      <c r="M53" s="137"/>
      <c r="P53" t="s">
        <v>468</v>
      </c>
      <c r="AC53" t="s">
        <v>469</v>
      </c>
    </row>
    <row r="54" spans="2:29" ht="15" thickBot="1" x14ac:dyDescent="0.35">
      <c r="B54" s="129" t="s">
        <v>130</v>
      </c>
      <c r="C54" s="130" t="str">
        <f t="shared" si="66"/>
        <v>TOTAL PERSONNEL</v>
      </c>
      <c r="D54" s="131">
        <f>SUM((D20+D24+D28+D32)-D43)</f>
        <v>0</v>
      </c>
      <c r="E54" s="132">
        <f t="shared" ref="E54:L54" si="70">SUM((E20+E24+E28+E32)-E43)</f>
        <v>0</v>
      </c>
      <c r="F54" s="133">
        <f t="shared" si="70"/>
        <v>0</v>
      </c>
      <c r="G54" s="134">
        <f t="shared" si="70"/>
        <v>0</v>
      </c>
      <c r="H54" s="134">
        <f t="shared" si="70"/>
        <v>0</v>
      </c>
      <c r="I54" s="134">
        <f t="shared" si="70"/>
        <v>0</v>
      </c>
      <c r="J54" s="134">
        <f t="shared" si="70"/>
        <v>0</v>
      </c>
      <c r="K54" s="134">
        <f t="shared" si="70"/>
        <v>0</v>
      </c>
      <c r="L54" s="135">
        <f t="shared" si="70"/>
        <v>0</v>
      </c>
      <c r="M54" s="138"/>
      <c r="P54" t="s">
        <v>366</v>
      </c>
      <c r="AC54" t="s">
        <v>367</v>
      </c>
    </row>
    <row r="55" spans="2:29" ht="4.95" customHeight="1" x14ac:dyDescent="0.3"/>
    <row r="56" spans="2:29" x14ac:dyDescent="0.3"/>
  </sheetData>
  <sheetProtection sheet="1" objects="1" scenarios="1" formatCells="0"/>
  <mergeCells count="22">
    <mergeCell ref="B2:K2"/>
    <mergeCell ref="B4:M4"/>
    <mergeCell ref="B5:D5"/>
    <mergeCell ref="E5:M5"/>
    <mergeCell ref="B6:D6"/>
    <mergeCell ref="E6:M6"/>
    <mergeCell ref="B34:C34"/>
    <mergeCell ref="B51:C51"/>
    <mergeCell ref="B50:M50"/>
    <mergeCell ref="B16:C16"/>
    <mergeCell ref="B7:D7"/>
    <mergeCell ref="E7:M7"/>
    <mergeCell ref="B8:D8"/>
    <mergeCell ref="E8:M8"/>
    <mergeCell ref="B15:C15"/>
    <mergeCell ref="B10:M10"/>
    <mergeCell ref="B11:D11"/>
    <mergeCell ref="E11:M11"/>
    <mergeCell ref="B12:D12"/>
    <mergeCell ref="E12:M12"/>
    <mergeCell ref="B13:D13"/>
    <mergeCell ref="E13:M13"/>
  </mergeCells>
  <conditionalFormatting sqref="D51:L54">
    <cfRule type="cellIs" dxfId="41" priority="1" operator="lessThan">
      <formula>-1</formula>
    </cfRule>
    <cfRule type="cellIs" dxfId="40"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ignoredErrors>
    <ignoredError sqref="K21:L29 K39:L4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475</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79">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79">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34:C34"/>
    <mergeCell ref="B50:M50"/>
    <mergeCell ref="B51:C51"/>
    <mergeCell ref="B12:D12"/>
    <mergeCell ref="E12:M12"/>
    <mergeCell ref="B13:D13"/>
    <mergeCell ref="E13:M13"/>
    <mergeCell ref="B15:C15"/>
    <mergeCell ref="B16:C16"/>
    <mergeCell ref="B11:D11"/>
    <mergeCell ref="E11:M11"/>
    <mergeCell ref="B2:K2"/>
    <mergeCell ref="B4:M4"/>
    <mergeCell ref="B5:D5"/>
    <mergeCell ref="E5:M5"/>
    <mergeCell ref="B6:D6"/>
    <mergeCell ref="E6:M6"/>
    <mergeCell ref="B7:D7"/>
    <mergeCell ref="E7:M7"/>
    <mergeCell ref="B8:D8"/>
    <mergeCell ref="E8:M8"/>
    <mergeCell ref="B10:M10"/>
  </mergeCells>
  <conditionalFormatting sqref="D51:L54">
    <cfRule type="cellIs" dxfId="39" priority="1" operator="lessThan">
      <formula>-1</formula>
    </cfRule>
    <cfRule type="cellIs" dxfId="38"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6"/>
  <sheetViews>
    <sheetView showGridLines="0" zoomScaleNormal="100" workbookViewId="0">
      <pane ySplit="15" topLeftCell="A16" activePane="bottomLeft" state="frozen"/>
      <selection activeCell="I40" sqref="I40"/>
      <selection pane="bottomLeft" activeCell="M2" sqref="M2"/>
    </sheetView>
  </sheetViews>
  <sheetFormatPr defaultColWidth="0" defaultRowHeight="14.4" zeroHeight="1" x14ac:dyDescent="0.3"/>
  <cols>
    <col min="1" max="1" width="1.6640625" customWidth="1"/>
    <col min="2" max="2" width="5.109375" bestFit="1" customWidth="1"/>
    <col min="3" max="3" width="31.33203125" customWidth="1"/>
    <col min="4" max="4" width="21.33203125" bestFit="1" customWidth="1"/>
    <col min="5" max="5" width="18.6640625" customWidth="1"/>
    <col min="6" max="10" width="16.5546875" customWidth="1"/>
    <col min="11" max="11" width="17.6640625" bestFit="1" customWidth="1"/>
    <col min="12" max="12" width="16.5546875" customWidth="1"/>
    <col min="13" max="13" width="11.6640625" bestFit="1" customWidth="1"/>
    <col min="14" max="14" width="1.6640625" customWidth="1"/>
    <col min="15" max="26" width="11.5546875" hidden="1" customWidth="1"/>
    <col min="27" max="27" width="1.6640625" hidden="1" customWidth="1"/>
    <col min="28" max="39" width="11.5546875" hidden="1" customWidth="1"/>
    <col min="40" max="40" width="1.6640625" hidden="1" customWidth="1"/>
    <col min="41" max="16384" width="11.5546875" hidden="1"/>
  </cols>
  <sheetData>
    <row r="1" spans="2:39" ht="4.95" customHeight="1" thickBot="1" x14ac:dyDescent="0.35"/>
    <row r="2" spans="2:39" ht="21.6" thickBot="1" x14ac:dyDescent="0.35">
      <c r="B2" s="300" t="str">
        <f t="shared" ref="B2:K2" si="0">IF($M$2="FR",O2,AB2)</f>
        <v>OPVOLGING - BUDGETTAIRE UITVOERING VAN DE OPERATIONELE KOSTEN PER OUTCOME</v>
      </c>
      <c r="C2" s="301">
        <f t="shared" si="0"/>
        <v>0</v>
      </c>
      <c r="D2" s="301">
        <f t="shared" si="0"/>
        <v>0</v>
      </c>
      <c r="E2" s="301">
        <f t="shared" si="0"/>
        <v>0</v>
      </c>
      <c r="F2" s="301">
        <f t="shared" si="0"/>
        <v>0</v>
      </c>
      <c r="G2" s="301">
        <f t="shared" si="0"/>
        <v>0</v>
      </c>
      <c r="H2" s="301">
        <f t="shared" si="0"/>
        <v>0</v>
      </c>
      <c r="I2" s="301">
        <f t="shared" si="0"/>
        <v>0</v>
      </c>
      <c r="J2" s="301">
        <f t="shared" si="0"/>
        <v>0</v>
      </c>
      <c r="K2" s="301">
        <f t="shared" si="0"/>
        <v>0</v>
      </c>
      <c r="L2" s="62" t="str">
        <f>IF($M$2="FR",Y2,AL2)</f>
        <v>TAAL:</v>
      </c>
      <c r="M2" s="61" t="s">
        <v>0</v>
      </c>
      <c r="O2" t="s">
        <v>440</v>
      </c>
      <c r="U2" s="63">
        <f>IF($M$2="FR",AH2,AU2)</f>
        <v>0</v>
      </c>
      <c r="Y2" t="s">
        <v>2</v>
      </c>
      <c r="AB2" t="s">
        <v>441</v>
      </c>
      <c r="AL2" t="s">
        <v>5</v>
      </c>
    </row>
    <row r="3" spans="2:39" ht="4.95" customHeight="1" thickBot="1" x14ac:dyDescent="0.35">
      <c r="B3" s="2"/>
      <c r="C3" s="1"/>
      <c r="D3" s="1"/>
      <c r="E3" s="1"/>
      <c r="F3" s="1"/>
      <c r="G3" s="1"/>
      <c r="H3" s="1"/>
      <c r="I3" s="1"/>
    </row>
    <row r="4" spans="2:39" ht="15" thickBot="1" x14ac:dyDescent="0.35">
      <c r="B4" s="352" t="str">
        <f t="shared" ref="B4:M8" si="1">IF($M$2="FR",O4,AB4)</f>
        <v>IDENTIFICATIE VAN DE NGA EN VAN HET PROGRAMMA</v>
      </c>
      <c r="C4" s="353">
        <f t="shared" si="1"/>
        <v>0</v>
      </c>
      <c r="D4" s="353">
        <f t="shared" si="1"/>
        <v>0</v>
      </c>
      <c r="E4" s="353">
        <f t="shared" si="1"/>
        <v>0</v>
      </c>
      <c r="F4" s="353">
        <f t="shared" si="1"/>
        <v>0</v>
      </c>
      <c r="G4" s="353">
        <f t="shared" si="1"/>
        <v>0</v>
      </c>
      <c r="H4" s="353">
        <f t="shared" si="1"/>
        <v>0</v>
      </c>
      <c r="I4" s="353">
        <f t="shared" si="1"/>
        <v>0</v>
      </c>
      <c r="J4" s="353">
        <f t="shared" si="1"/>
        <v>0</v>
      </c>
      <c r="K4" s="353">
        <f t="shared" si="1"/>
        <v>0</v>
      </c>
      <c r="L4" s="353">
        <f t="shared" si="1"/>
        <v>0</v>
      </c>
      <c r="M4" s="354">
        <f t="shared" si="1"/>
        <v>0</v>
      </c>
      <c r="O4" t="s">
        <v>123</v>
      </c>
      <c r="Y4" t="s">
        <v>3</v>
      </c>
      <c r="AB4" t="s">
        <v>124</v>
      </c>
    </row>
    <row r="5" spans="2:39" x14ac:dyDescent="0.3">
      <c r="B5" s="322" t="str">
        <f t="shared" si="1"/>
        <v>Naam van de NGA:</v>
      </c>
      <c r="C5" s="282">
        <f t="shared" si="1"/>
        <v>0</v>
      </c>
      <c r="D5" s="282">
        <f t="shared" si="1"/>
        <v>0</v>
      </c>
      <c r="E5" s="325">
        <f>Checklist!E5</f>
        <v>0</v>
      </c>
      <c r="F5" s="325"/>
      <c r="G5" s="325"/>
      <c r="H5" s="325"/>
      <c r="I5" s="325"/>
      <c r="J5" s="325"/>
      <c r="K5" s="325"/>
      <c r="L5" s="325"/>
      <c r="M5" s="326"/>
      <c r="O5" t="s">
        <v>225</v>
      </c>
      <c r="Y5" t="s">
        <v>0</v>
      </c>
      <c r="AB5" t="s">
        <v>226</v>
      </c>
    </row>
    <row r="6" spans="2:39" x14ac:dyDescent="0.3">
      <c r="B6" s="323" t="str">
        <f t="shared" si="1"/>
        <v>Programmeringscyclus :</v>
      </c>
      <c r="C6" s="273">
        <f t="shared" si="1"/>
        <v>0</v>
      </c>
      <c r="D6" s="273">
        <f t="shared" si="1"/>
        <v>0</v>
      </c>
      <c r="E6" s="290" t="str">
        <f>Checklist!E6</f>
        <v>2022-2026</v>
      </c>
      <c r="F6" s="290"/>
      <c r="G6" s="290"/>
      <c r="H6" s="290"/>
      <c r="I6" s="290"/>
      <c r="J6" s="290"/>
      <c r="K6" s="290"/>
      <c r="L6" s="290"/>
      <c r="M6" s="291"/>
      <c r="O6" t="s">
        <v>227</v>
      </c>
      <c r="AB6" t="s">
        <v>228</v>
      </c>
    </row>
    <row r="7" spans="2:39" x14ac:dyDescent="0.3">
      <c r="B7" s="323" t="str">
        <f t="shared" si="1"/>
        <v>Jaar van de verantwoording:</v>
      </c>
      <c r="C7" s="273">
        <f t="shared" si="1"/>
        <v>0</v>
      </c>
      <c r="D7" s="273">
        <f t="shared" si="1"/>
        <v>0</v>
      </c>
      <c r="E7" s="290">
        <f>Checklist!E7</f>
        <v>0</v>
      </c>
      <c r="F7" s="290"/>
      <c r="G7" s="290"/>
      <c r="H7" s="290"/>
      <c r="I7" s="290"/>
      <c r="J7" s="290"/>
      <c r="K7" s="290"/>
      <c r="L7" s="290"/>
      <c r="M7" s="291"/>
      <c r="O7" t="s">
        <v>229</v>
      </c>
      <c r="AB7" t="s">
        <v>230</v>
      </c>
    </row>
    <row r="8" spans="2:39" ht="15" thickBot="1" x14ac:dyDescent="0.35">
      <c r="B8" s="324" t="str">
        <f t="shared" si="1"/>
        <v>P.O nummer (Bestelbon - 4500XXXXXX):</v>
      </c>
      <c r="C8" s="283">
        <f t="shared" si="1"/>
        <v>0</v>
      </c>
      <c r="D8" s="283">
        <f t="shared" si="1"/>
        <v>0</v>
      </c>
      <c r="E8" s="292">
        <f>Checklist!E8</f>
        <v>0</v>
      </c>
      <c r="F8" s="292"/>
      <c r="G8" s="292"/>
      <c r="H8" s="292"/>
      <c r="I8" s="292"/>
      <c r="J8" s="292"/>
      <c r="K8" s="292"/>
      <c r="L8" s="292"/>
      <c r="M8" s="293"/>
      <c r="O8" t="s">
        <v>307</v>
      </c>
      <c r="AB8" t="s">
        <v>232</v>
      </c>
    </row>
    <row r="9" spans="2:39" ht="4.95" customHeight="1" thickBot="1" x14ac:dyDescent="0.35">
      <c r="B9" s="2"/>
      <c r="D9" s="1"/>
      <c r="E9" s="1"/>
    </row>
    <row r="10" spans="2:39" ht="15" thickBot="1" x14ac:dyDescent="0.35">
      <c r="B10" s="366" t="str">
        <f t="shared" ref="B10:M13" si="2">IF($M$2="FR",O10,AB10)</f>
        <v>IDENTIFICATIE VAN DE OUTCOME</v>
      </c>
      <c r="C10" s="367">
        <f t="shared" si="2"/>
        <v>0</v>
      </c>
      <c r="D10" s="367">
        <f t="shared" si="2"/>
        <v>0</v>
      </c>
      <c r="E10" s="367">
        <f t="shared" si="2"/>
        <v>0</v>
      </c>
      <c r="F10" s="367">
        <f t="shared" si="2"/>
        <v>0</v>
      </c>
      <c r="G10" s="367">
        <f t="shared" si="2"/>
        <v>0</v>
      </c>
      <c r="H10" s="367">
        <f t="shared" si="2"/>
        <v>0</v>
      </c>
      <c r="I10" s="367">
        <f t="shared" si="2"/>
        <v>0</v>
      </c>
      <c r="J10" s="367">
        <f t="shared" si="2"/>
        <v>0</v>
      </c>
      <c r="K10" s="367">
        <f t="shared" si="2"/>
        <v>0</v>
      </c>
      <c r="L10" s="367">
        <f t="shared" si="2"/>
        <v>0</v>
      </c>
      <c r="M10" s="368">
        <f t="shared" si="2"/>
        <v>0</v>
      </c>
      <c r="O10" t="s">
        <v>442</v>
      </c>
      <c r="AB10" t="s">
        <v>443</v>
      </c>
    </row>
    <row r="11" spans="2:39" x14ac:dyDescent="0.3">
      <c r="B11" s="369" t="str">
        <f t="shared" si="2"/>
        <v>GSK / Land :</v>
      </c>
      <c r="C11" s="370">
        <f t="shared" si="2"/>
        <v>0</v>
      </c>
      <c r="D11" s="370">
        <f t="shared" si="2"/>
        <v>0</v>
      </c>
      <c r="E11" s="371" t="s">
        <v>476</v>
      </c>
      <c r="F11" s="371"/>
      <c r="G11" s="371"/>
      <c r="H11" s="371"/>
      <c r="I11" s="371"/>
      <c r="J11" s="371"/>
      <c r="K11" s="371"/>
      <c r="L11" s="371"/>
      <c r="M11" s="372"/>
      <c r="O11" t="s">
        <v>445</v>
      </c>
      <c r="AB11" t="s">
        <v>446</v>
      </c>
    </row>
    <row r="12" spans="2:39" x14ac:dyDescent="0.3">
      <c r="B12" s="369" t="str">
        <f t="shared" si="2"/>
        <v>Titel :</v>
      </c>
      <c r="C12" s="370">
        <f t="shared" si="2"/>
        <v>0</v>
      </c>
      <c r="D12" s="370">
        <f t="shared" si="2"/>
        <v>0</v>
      </c>
      <c r="E12" s="371"/>
      <c r="F12" s="371"/>
      <c r="G12" s="371"/>
      <c r="H12" s="371"/>
      <c r="I12" s="371"/>
      <c r="J12" s="371"/>
      <c r="K12" s="371"/>
      <c r="L12" s="371"/>
      <c r="M12" s="372"/>
      <c r="O12" t="s">
        <v>447</v>
      </c>
      <c r="AB12" t="s">
        <v>448</v>
      </c>
    </row>
    <row r="13" spans="2:39" ht="15" thickBot="1" x14ac:dyDescent="0.35">
      <c r="B13" s="373" t="str">
        <f t="shared" si="2"/>
        <v>IATI ID :</v>
      </c>
      <c r="C13" s="374">
        <f t="shared" si="2"/>
        <v>0</v>
      </c>
      <c r="D13" s="374">
        <f t="shared" si="2"/>
        <v>0</v>
      </c>
      <c r="E13" s="375"/>
      <c r="F13" s="375"/>
      <c r="G13" s="375"/>
      <c r="H13" s="375"/>
      <c r="I13" s="375"/>
      <c r="J13" s="375"/>
      <c r="K13" s="375"/>
      <c r="L13" s="375"/>
      <c r="M13" s="376"/>
      <c r="O13" t="s">
        <v>449</v>
      </c>
      <c r="AB13" t="s">
        <v>449</v>
      </c>
    </row>
    <row r="14" spans="2:39" ht="15" thickBot="1" x14ac:dyDescent="0.35">
      <c r="B14" s="2"/>
      <c r="D14" s="1"/>
      <c r="E14" s="1"/>
    </row>
    <row r="15" spans="2:39" ht="15" thickBot="1" x14ac:dyDescent="0.35">
      <c r="B15" s="344" t="str">
        <f t="shared" ref="B15:M30" si="3">IF($M$2="FR",O15,AB15)</f>
        <v>RUBRIEKEN</v>
      </c>
      <c r="C15" s="345">
        <f t="shared" si="3"/>
        <v>0</v>
      </c>
      <c r="D15" s="77" t="str">
        <f t="shared" si="3"/>
        <v>INITIEEL BUDGET</v>
      </c>
      <c r="E15" s="112" t="str">
        <f t="shared" si="3"/>
        <v>AANGEPASTBUDGET</v>
      </c>
      <c r="F15" s="78" t="str">
        <f t="shared" si="3"/>
        <v>UITGAVEN 2022</v>
      </c>
      <c r="G15" s="73" t="str">
        <f t="shared" si="3"/>
        <v>UITGAVEN 2023</v>
      </c>
      <c r="H15" s="73" t="str">
        <f t="shared" si="3"/>
        <v>UITGAVEN 2024</v>
      </c>
      <c r="I15" s="73" t="str">
        <f t="shared" si="3"/>
        <v>UITGAVEN 2025</v>
      </c>
      <c r="J15" s="73" t="str">
        <f t="shared" si="3"/>
        <v>UITGAVEN 2026</v>
      </c>
      <c r="K15" s="73" t="str">
        <f t="shared" si="3"/>
        <v>TOTALE UITGAVEN</v>
      </c>
      <c r="L15" s="73" t="str">
        <f t="shared" si="3"/>
        <v>SALDO</v>
      </c>
      <c r="M15" s="74" t="str">
        <f t="shared" si="3"/>
        <v>UITVOERING</v>
      </c>
      <c r="O15" s="2" t="s">
        <v>308</v>
      </c>
      <c r="P15" s="2"/>
      <c r="Q15" s="2" t="s">
        <v>527</v>
      </c>
      <c r="R15" s="2" t="s">
        <v>309</v>
      </c>
      <c r="S15" s="2" t="s">
        <v>310</v>
      </c>
      <c r="T15" s="2" t="s">
        <v>311</v>
      </c>
      <c r="U15" s="2" t="s">
        <v>312</v>
      </c>
      <c r="V15" s="2" t="s">
        <v>313</v>
      </c>
      <c r="W15" s="2" t="s">
        <v>314</v>
      </c>
      <c r="X15" s="2" t="s">
        <v>315</v>
      </c>
      <c r="Y15" s="2" t="s">
        <v>263</v>
      </c>
      <c r="Z15" s="2" t="s">
        <v>269</v>
      </c>
      <c r="AA15" s="2"/>
      <c r="AB15" s="2" t="s">
        <v>316</v>
      </c>
      <c r="AC15" s="2"/>
      <c r="AD15" s="2" t="s">
        <v>528</v>
      </c>
      <c r="AE15" s="2" t="s">
        <v>317</v>
      </c>
      <c r="AF15" s="2" t="s">
        <v>318</v>
      </c>
      <c r="AG15" s="2" t="s">
        <v>319</v>
      </c>
      <c r="AH15" s="2" t="s">
        <v>320</v>
      </c>
      <c r="AI15" s="2" t="s">
        <v>321</v>
      </c>
      <c r="AJ15" s="2" t="s">
        <v>322</v>
      </c>
      <c r="AK15" s="2" t="s">
        <v>323</v>
      </c>
      <c r="AL15" s="2" t="s">
        <v>265</v>
      </c>
      <c r="AM15" s="2" t="s">
        <v>271</v>
      </c>
    </row>
    <row r="16" spans="2:39" ht="15" thickBot="1" x14ac:dyDescent="0.35">
      <c r="B16" s="355" t="str">
        <f t="shared" si="3"/>
        <v>TOTAAL OPERATIONELE KOSTEN</v>
      </c>
      <c r="C16" s="356">
        <f t="shared" si="3"/>
        <v>0</v>
      </c>
      <c r="D16" s="79">
        <f>SUM(D17+D21+D25+D29)</f>
        <v>0</v>
      </c>
      <c r="E16" s="79">
        <f t="shared" ref="E16:L16" si="4">SUM(E17+E21+E25+E29)</f>
        <v>0</v>
      </c>
      <c r="F16" s="80">
        <f t="shared" si="4"/>
        <v>0</v>
      </c>
      <c r="G16" s="81">
        <f t="shared" si="4"/>
        <v>0</v>
      </c>
      <c r="H16" s="81">
        <f t="shared" si="4"/>
        <v>0</v>
      </c>
      <c r="I16" s="81">
        <f t="shared" si="4"/>
        <v>0</v>
      </c>
      <c r="J16" s="81">
        <f t="shared" si="4"/>
        <v>0</v>
      </c>
      <c r="K16" s="81">
        <f t="shared" si="4"/>
        <v>0</v>
      </c>
      <c r="L16" s="82">
        <f t="shared" si="4"/>
        <v>0</v>
      </c>
      <c r="M16" s="103">
        <f>IF(K16=0,0,K16/D16)</f>
        <v>0</v>
      </c>
      <c r="O16" t="s">
        <v>324</v>
      </c>
      <c r="AB16" s="116" t="s">
        <v>325</v>
      </c>
    </row>
    <row r="17" spans="2:29" x14ac:dyDescent="0.3">
      <c r="B17" s="75" t="s">
        <v>6</v>
      </c>
      <c r="C17" s="76" t="str">
        <f t="shared" si="3"/>
        <v>TOTAAL PARTNERS</v>
      </c>
      <c r="D17" s="83">
        <f>SUM(D18+D19+D20)</f>
        <v>0</v>
      </c>
      <c r="E17" s="113">
        <f t="shared" ref="E17:L17" si="5">SUM(E18+E19+E20)</f>
        <v>0</v>
      </c>
      <c r="F17" s="84">
        <f t="shared" si="5"/>
        <v>0</v>
      </c>
      <c r="G17" s="85">
        <f t="shared" si="5"/>
        <v>0</v>
      </c>
      <c r="H17" s="85">
        <f t="shared" si="5"/>
        <v>0</v>
      </c>
      <c r="I17" s="85">
        <f t="shared" si="5"/>
        <v>0</v>
      </c>
      <c r="J17" s="85">
        <f t="shared" si="5"/>
        <v>0</v>
      </c>
      <c r="K17" s="85">
        <f t="shared" si="5"/>
        <v>0</v>
      </c>
      <c r="L17" s="86">
        <f t="shared" si="5"/>
        <v>0</v>
      </c>
      <c r="M17" s="104">
        <f>IF(D17=0,0,IF(E17=0,(K17/D17),(K17/E17)))</f>
        <v>0</v>
      </c>
      <c r="P17" t="s">
        <v>450</v>
      </c>
      <c r="AC17" t="s">
        <v>451</v>
      </c>
    </row>
    <row r="18" spans="2:29" x14ac:dyDescent="0.3">
      <c r="B18" s="203" t="s">
        <v>368</v>
      </c>
      <c r="C18" s="183" t="str">
        <f t="shared" si="3"/>
        <v>Investering</v>
      </c>
      <c r="D18" s="87"/>
      <c r="E18" s="88">
        <v>0</v>
      </c>
      <c r="F18" s="89"/>
      <c r="G18" s="90"/>
      <c r="H18" s="90"/>
      <c r="I18" s="90"/>
      <c r="J18" s="90"/>
      <c r="K18" s="108">
        <f>SUM(F18+G18+H18+I18+J18)</f>
        <v>0</v>
      </c>
      <c r="L18" s="108">
        <f>IF(E18=0,(D18-K18),(E18-K18))</f>
        <v>0</v>
      </c>
      <c r="M18" s="109">
        <f t="shared" ref="M18:M20" si="6">IF(D18=0,0,IF(E18=0,(K18/D18),(K18/E18)))</f>
        <v>0</v>
      </c>
      <c r="P18" t="s">
        <v>326</v>
      </c>
      <c r="AC18" t="s">
        <v>327</v>
      </c>
    </row>
    <row r="19" spans="2:29" x14ac:dyDescent="0.3">
      <c r="B19" s="203" t="s">
        <v>371</v>
      </c>
      <c r="C19" s="183" t="str">
        <f t="shared" si="3"/>
        <v>Werking</v>
      </c>
      <c r="D19" s="87"/>
      <c r="E19" s="88">
        <v>0</v>
      </c>
      <c r="F19" s="89"/>
      <c r="G19" s="90"/>
      <c r="H19" s="90"/>
      <c r="I19" s="90"/>
      <c r="J19" s="90"/>
      <c r="K19" s="108">
        <f>SUM(F19+G19+H19+I19+J19)</f>
        <v>0</v>
      </c>
      <c r="L19" s="108">
        <f>IF(E19=0,(D19-K19),(E19-K19))</f>
        <v>0</v>
      </c>
      <c r="M19" s="109">
        <f t="shared" si="6"/>
        <v>0</v>
      </c>
      <c r="P19" t="s">
        <v>328</v>
      </c>
      <c r="AC19" t="s">
        <v>329</v>
      </c>
    </row>
    <row r="20" spans="2:29" x14ac:dyDescent="0.3">
      <c r="B20" s="203" t="s">
        <v>374</v>
      </c>
      <c r="C20" s="183" t="str">
        <f t="shared" si="3"/>
        <v>Personeel</v>
      </c>
      <c r="D20" s="87"/>
      <c r="E20" s="88">
        <v>0</v>
      </c>
      <c r="F20" s="89"/>
      <c r="G20" s="90"/>
      <c r="H20" s="90"/>
      <c r="I20" s="90"/>
      <c r="J20" s="90"/>
      <c r="K20" s="108">
        <f>SUM(F20+G20+H20+I20+J20)</f>
        <v>0</v>
      </c>
      <c r="L20" s="108">
        <f>IF(E20=0,(D20-K20),(E20-K20))</f>
        <v>0</v>
      </c>
      <c r="M20" s="109">
        <f t="shared" si="6"/>
        <v>0</v>
      </c>
      <c r="P20" t="s">
        <v>330</v>
      </c>
      <c r="AC20" t="s">
        <v>331</v>
      </c>
    </row>
    <row r="21" spans="2:29" x14ac:dyDescent="0.3">
      <c r="B21" s="75" t="s">
        <v>32</v>
      </c>
      <c r="C21" s="76" t="str">
        <f t="shared" si="3"/>
        <v>TOTAAL SAMENWERKINGEN</v>
      </c>
      <c r="D21" s="83">
        <f t="shared" ref="D21:L21" si="7">SUM(D22+D23+D24)</f>
        <v>0</v>
      </c>
      <c r="E21" s="113">
        <f t="shared" si="7"/>
        <v>0</v>
      </c>
      <c r="F21" s="84">
        <f t="shared" si="7"/>
        <v>0</v>
      </c>
      <c r="G21" s="85">
        <f t="shared" si="7"/>
        <v>0</v>
      </c>
      <c r="H21" s="85">
        <f t="shared" si="7"/>
        <v>0</v>
      </c>
      <c r="I21" s="85">
        <f t="shared" si="7"/>
        <v>0</v>
      </c>
      <c r="J21" s="85">
        <f t="shared" si="7"/>
        <v>0</v>
      </c>
      <c r="K21" s="85">
        <f t="shared" si="7"/>
        <v>0</v>
      </c>
      <c r="L21" s="86">
        <f t="shared" si="7"/>
        <v>0</v>
      </c>
      <c r="M21" s="104">
        <f>IF(D21=0,0,IF(E21=0,(K21/D21),(K21/E21)))</f>
        <v>0</v>
      </c>
      <c r="P21" t="s">
        <v>452</v>
      </c>
      <c r="AC21" t="s">
        <v>453</v>
      </c>
    </row>
    <row r="22" spans="2:29" x14ac:dyDescent="0.3">
      <c r="B22" s="203" t="s">
        <v>382</v>
      </c>
      <c r="C22" s="183" t="str">
        <f t="shared" si="3"/>
        <v>Investering</v>
      </c>
      <c r="D22" s="87"/>
      <c r="E22" s="88">
        <v>0</v>
      </c>
      <c r="F22" s="89"/>
      <c r="G22" s="90"/>
      <c r="H22" s="90"/>
      <c r="I22" s="90"/>
      <c r="J22" s="90"/>
      <c r="K22" s="108">
        <f>SUM(F22+G22+H22+I22+J22)</f>
        <v>0</v>
      </c>
      <c r="L22" s="108">
        <f>IF(E22=0,(D22-K22),(E22-K22))</f>
        <v>0</v>
      </c>
      <c r="M22" s="109">
        <f t="shared" ref="M22:M24" si="8">IF(D22=0,0,IF(E22=0,(K22/D22),(K22/E22)))</f>
        <v>0</v>
      </c>
      <c r="P22" t="s">
        <v>326</v>
      </c>
      <c r="AC22" t="s">
        <v>327</v>
      </c>
    </row>
    <row r="23" spans="2:29" x14ac:dyDescent="0.3">
      <c r="B23" s="203" t="s">
        <v>385</v>
      </c>
      <c r="C23" s="183" t="str">
        <f t="shared" si="3"/>
        <v>Werking</v>
      </c>
      <c r="D23" s="87"/>
      <c r="E23" s="88">
        <v>0</v>
      </c>
      <c r="F23" s="89"/>
      <c r="G23" s="90"/>
      <c r="H23" s="90"/>
      <c r="I23" s="90"/>
      <c r="J23" s="90"/>
      <c r="K23" s="108">
        <f>SUM(F23+G23+H23+I23+J23)</f>
        <v>0</v>
      </c>
      <c r="L23" s="108">
        <f>IF(E23=0,(D23-K23),(E23-K23))</f>
        <v>0</v>
      </c>
      <c r="M23" s="109">
        <f t="shared" si="8"/>
        <v>0</v>
      </c>
      <c r="P23" t="s">
        <v>328</v>
      </c>
      <c r="AC23" t="s">
        <v>329</v>
      </c>
    </row>
    <row r="24" spans="2:29" x14ac:dyDescent="0.3">
      <c r="B24" s="203" t="s">
        <v>433</v>
      </c>
      <c r="C24" s="183" t="str">
        <f t="shared" si="3"/>
        <v>Personeel</v>
      </c>
      <c r="D24" s="87"/>
      <c r="E24" s="88">
        <v>0</v>
      </c>
      <c r="F24" s="89"/>
      <c r="G24" s="90"/>
      <c r="H24" s="90"/>
      <c r="I24" s="90"/>
      <c r="J24" s="90"/>
      <c r="K24" s="108">
        <f>SUM(F24+G24+H24+I24+J24)</f>
        <v>0</v>
      </c>
      <c r="L24" s="108">
        <f>IF(E24=0,(D24-K24),(E24-K24))</f>
        <v>0</v>
      </c>
      <c r="M24" s="109">
        <f t="shared" si="8"/>
        <v>0</v>
      </c>
      <c r="P24" t="s">
        <v>330</v>
      </c>
      <c r="AC24" t="s">
        <v>331</v>
      </c>
    </row>
    <row r="25" spans="2:29" x14ac:dyDescent="0.3">
      <c r="B25" s="75" t="s">
        <v>130</v>
      </c>
      <c r="C25" s="76" t="str">
        <f t="shared" si="3"/>
        <v>TOTAAL LOKAAL KANTOOR</v>
      </c>
      <c r="D25" s="83">
        <f t="shared" ref="D25:L25" si="9">SUM(D26+D27+D28)</f>
        <v>0</v>
      </c>
      <c r="E25" s="113">
        <f t="shared" si="9"/>
        <v>0</v>
      </c>
      <c r="F25" s="84">
        <f t="shared" si="9"/>
        <v>0</v>
      </c>
      <c r="G25" s="85">
        <f t="shared" si="9"/>
        <v>0</v>
      </c>
      <c r="H25" s="85">
        <f t="shared" si="9"/>
        <v>0</v>
      </c>
      <c r="I25" s="85">
        <f t="shared" si="9"/>
        <v>0</v>
      </c>
      <c r="J25" s="85">
        <f t="shared" si="9"/>
        <v>0</v>
      </c>
      <c r="K25" s="85">
        <f t="shared" si="9"/>
        <v>0</v>
      </c>
      <c r="L25" s="86">
        <f t="shared" si="9"/>
        <v>0</v>
      </c>
      <c r="M25" s="104">
        <f>IF(D25=0,0,IF(E25=0,(K25/D25),(K25/E25)))</f>
        <v>0</v>
      </c>
      <c r="P25" t="s">
        <v>454</v>
      </c>
      <c r="AC25" t="s">
        <v>455</v>
      </c>
    </row>
    <row r="26" spans="2:29" x14ac:dyDescent="0.3">
      <c r="B26" s="203" t="s">
        <v>388</v>
      </c>
      <c r="C26" s="183" t="str">
        <f t="shared" si="3"/>
        <v>Investering</v>
      </c>
      <c r="D26" s="87"/>
      <c r="E26" s="88">
        <v>0</v>
      </c>
      <c r="F26" s="89"/>
      <c r="G26" s="90"/>
      <c r="H26" s="90"/>
      <c r="I26" s="90"/>
      <c r="J26" s="90"/>
      <c r="K26" s="108">
        <f>SUM(F26+G26+H26+I26+J26)</f>
        <v>0</v>
      </c>
      <c r="L26" s="108">
        <f>IF(E26=0,(D26-K26),(E26-K26))</f>
        <v>0</v>
      </c>
      <c r="M26" s="109">
        <f t="shared" ref="M26:M28" si="10">IF(D26=0,0,IF(E26=0,(K26/D26),(K26/E26)))</f>
        <v>0</v>
      </c>
      <c r="P26" t="s">
        <v>326</v>
      </c>
      <c r="AC26" t="s">
        <v>327</v>
      </c>
    </row>
    <row r="27" spans="2:29" x14ac:dyDescent="0.3">
      <c r="B27" s="203" t="s">
        <v>401</v>
      </c>
      <c r="C27" s="183" t="str">
        <f t="shared" si="3"/>
        <v>Werking</v>
      </c>
      <c r="D27" s="87"/>
      <c r="E27" s="88">
        <v>0</v>
      </c>
      <c r="F27" s="89"/>
      <c r="G27" s="90"/>
      <c r="H27" s="90"/>
      <c r="I27" s="90"/>
      <c r="J27" s="90"/>
      <c r="K27" s="108">
        <f>SUM(F27+G27+H27+I27+J27)</f>
        <v>0</v>
      </c>
      <c r="L27" s="108">
        <f>IF(E27=0,(D27-K27),(E27-K27))</f>
        <v>0</v>
      </c>
      <c r="M27" s="109">
        <f t="shared" si="10"/>
        <v>0</v>
      </c>
      <c r="P27" t="s">
        <v>328</v>
      </c>
      <c r="AC27" t="s">
        <v>329</v>
      </c>
    </row>
    <row r="28" spans="2:29" x14ac:dyDescent="0.3">
      <c r="B28" s="203" t="s">
        <v>437</v>
      </c>
      <c r="C28" s="183" t="str">
        <f t="shared" si="3"/>
        <v>Personeel</v>
      </c>
      <c r="D28" s="87"/>
      <c r="E28" s="88">
        <v>0</v>
      </c>
      <c r="F28" s="89"/>
      <c r="G28" s="90"/>
      <c r="H28" s="90"/>
      <c r="I28" s="90"/>
      <c r="J28" s="90"/>
      <c r="K28" s="108">
        <f>SUM(F28+G28+H28+I28+J28)</f>
        <v>0</v>
      </c>
      <c r="L28" s="108">
        <f>IF(E28=0,(D28-K28),(E28-K28))</f>
        <v>0</v>
      </c>
      <c r="M28" s="109">
        <f t="shared" si="10"/>
        <v>0</v>
      </c>
      <c r="P28" t="s">
        <v>330</v>
      </c>
      <c r="AC28" t="s">
        <v>331</v>
      </c>
    </row>
    <row r="29" spans="2:29" x14ac:dyDescent="0.3">
      <c r="B29" s="75" t="s">
        <v>133</v>
      </c>
      <c r="C29" s="76" t="str">
        <f t="shared" si="3"/>
        <v>TOTAAL HOOFDZETEL</v>
      </c>
      <c r="D29" s="83">
        <f t="shared" ref="D29:L29" si="11">SUM(D30+D31+D32)</f>
        <v>0</v>
      </c>
      <c r="E29" s="113">
        <f t="shared" si="11"/>
        <v>0</v>
      </c>
      <c r="F29" s="84">
        <f t="shared" si="11"/>
        <v>0</v>
      </c>
      <c r="G29" s="85">
        <f t="shared" si="11"/>
        <v>0</v>
      </c>
      <c r="H29" s="85">
        <f t="shared" si="11"/>
        <v>0</v>
      </c>
      <c r="I29" s="85">
        <f t="shared" si="11"/>
        <v>0</v>
      </c>
      <c r="J29" s="85">
        <f t="shared" si="11"/>
        <v>0</v>
      </c>
      <c r="K29" s="85">
        <f t="shared" si="11"/>
        <v>0</v>
      </c>
      <c r="L29" s="86">
        <f t="shared" si="11"/>
        <v>0</v>
      </c>
      <c r="M29" s="104">
        <f>IF(D29=0,0,IF(E29=0,(K29/D29),(K29/E29)))</f>
        <v>0</v>
      </c>
      <c r="P29" t="s">
        <v>456</v>
      </c>
      <c r="AC29" t="s">
        <v>457</v>
      </c>
    </row>
    <row r="30" spans="2:29" x14ac:dyDescent="0.3">
      <c r="B30" s="203" t="s">
        <v>458</v>
      </c>
      <c r="C30" s="183" t="str">
        <f t="shared" si="3"/>
        <v>Investering</v>
      </c>
      <c r="D30" s="87"/>
      <c r="E30" s="88">
        <v>0</v>
      </c>
      <c r="F30" s="89"/>
      <c r="G30" s="90"/>
      <c r="H30" s="90"/>
      <c r="I30" s="90"/>
      <c r="J30" s="90"/>
      <c r="K30" s="108">
        <f>SUM(F30+G30+H30+I30+J30)</f>
        <v>0</v>
      </c>
      <c r="L30" s="108">
        <f>IF(E30=0,(D30-K30),(E30-K30))</f>
        <v>0</v>
      </c>
      <c r="M30" s="109">
        <f t="shared" ref="M30:M32" si="12">IF(D30=0,0,IF(E30=0,(K30/D30),(K30/E30)))</f>
        <v>0</v>
      </c>
      <c r="P30" t="s">
        <v>326</v>
      </c>
      <c r="AC30" t="s">
        <v>327</v>
      </c>
    </row>
    <row r="31" spans="2:29" x14ac:dyDescent="0.3">
      <c r="B31" s="203" t="s">
        <v>459</v>
      </c>
      <c r="C31" s="183" t="str">
        <f t="shared" ref="C31:C32" si="13">IF($M$2="FR",P31,AC31)</f>
        <v>Werking</v>
      </c>
      <c r="D31" s="87"/>
      <c r="E31" s="88">
        <v>0</v>
      </c>
      <c r="F31" s="89"/>
      <c r="G31" s="90"/>
      <c r="H31" s="90"/>
      <c r="I31" s="90"/>
      <c r="J31" s="90"/>
      <c r="K31" s="108">
        <f>SUM(F31+G31+H31+I31+J31)</f>
        <v>0</v>
      </c>
      <c r="L31" s="108">
        <f>IF(E31=0,(D31-K31),(E31-K31))</f>
        <v>0</v>
      </c>
      <c r="M31" s="109">
        <f t="shared" si="12"/>
        <v>0</v>
      </c>
      <c r="P31" t="s">
        <v>328</v>
      </c>
      <c r="AC31" t="s">
        <v>329</v>
      </c>
    </row>
    <row r="32" spans="2:29" ht="15" thickBot="1" x14ac:dyDescent="0.35">
      <c r="B32" s="204" t="s">
        <v>460</v>
      </c>
      <c r="C32" s="205" t="str">
        <f t="shared" si="13"/>
        <v>Personeel</v>
      </c>
      <c r="D32" s="99"/>
      <c r="E32" s="100">
        <v>0</v>
      </c>
      <c r="F32" s="101"/>
      <c r="G32" s="102"/>
      <c r="H32" s="102"/>
      <c r="I32" s="102"/>
      <c r="J32" s="102"/>
      <c r="K32" s="110">
        <f>SUM(F32+G32+H32+I32+J32)</f>
        <v>0</v>
      </c>
      <c r="L32" s="110">
        <f>IF(E32=0,(D32-K32),(E32-K32))</f>
        <v>0</v>
      </c>
      <c r="M32" s="111">
        <f t="shared" si="12"/>
        <v>0</v>
      </c>
      <c r="P32" t="s">
        <v>330</v>
      </c>
      <c r="AC32" t="s">
        <v>331</v>
      </c>
    </row>
    <row r="33" spans="2:29" ht="4.95" customHeight="1" thickBot="1" x14ac:dyDescent="0.35">
      <c r="B33" s="67"/>
    </row>
    <row r="34" spans="2:29" ht="15" thickBot="1" x14ac:dyDescent="0.35">
      <c r="B34" s="355" t="str">
        <f t="shared" ref="B34:C47" si="14">IF($M$2="FR",O34,AB34)</f>
        <v>TOTAAL OPERATIONELE KOSTEN</v>
      </c>
      <c r="C34" s="356">
        <f t="shared" si="14"/>
        <v>0</v>
      </c>
      <c r="D34" s="79">
        <f>SUM(D35+D39+D43)</f>
        <v>0</v>
      </c>
      <c r="E34" s="156">
        <f t="shared" ref="E34:L34" si="15">SUM(E35+E39+E43)</f>
        <v>0</v>
      </c>
      <c r="F34" s="80">
        <f t="shared" si="15"/>
        <v>0</v>
      </c>
      <c r="G34" s="81">
        <f t="shared" si="15"/>
        <v>0</v>
      </c>
      <c r="H34" s="81">
        <f t="shared" si="15"/>
        <v>0</v>
      </c>
      <c r="I34" s="81">
        <f t="shared" si="15"/>
        <v>0</v>
      </c>
      <c r="J34" s="81">
        <f t="shared" si="15"/>
        <v>0</v>
      </c>
      <c r="K34" s="81">
        <f t="shared" si="15"/>
        <v>0</v>
      </c>
      <c r="L34" s="82">
        <f t="shared" si="15"/>
        <v>0</v>
      </c>
      <c r="M34" s="103">
        <f>IF(K34=0,0,K34/D34)</f>
        <v>0</v>
      </c>
      <c r="O34" t="s">
        <v>324</v>
      </c>
      <c r="AB34" s="116" t="s">
        <v>325</v>
      </c>
    </row>
    <row r="35" spans="2:29" x14ac:dyDescent="0.3">
      <c r="B35" s="75" t="s">
        <v>6</v>
      </c>
      <c r="C35" s="76" t="str">
        <f t="shared" si="14"/>
        <v>TOTAAL INVESTERING</v>
      </c>
      <c r="D35" s="83">
        <f>SUM(D36+D37+D38)</f>
        <v>0</v>
      </c>
      <c r="E35" s="113">
        <f t="shared" ref="E35:L35" si="16">SUM(E36+E37+E38)</f>
        <v>0</v>
      </c>
      <c r="F35" s="84">
        <f t="shared" si="16"/>
        <v>0</v>
      </c>
      <c r="G35" s="85">
        <f t="shared" si="16"/>
        <v>0</v>
      </c>
      <c r="H35" s="85">
        <f t="shared" si="16"/>
        <v>0</v>
      </c>
      <c r="I35" s="85">
        <f t="shared" si="16"/>
        <v>0</v>
      </c>
      <c r="J35" s="85">
        <f t="shared" si="16"/>
        <v>0</v>
      </c>
      <c r="K35" s="85">
        <f t="shared" si="16"/>
        <v>0</v>
      </c>
      <c r="L35" s="86">
        <f t="shared" si="16"/>
        <v>0</v>
      </c>
      <c r="M35" s="104">
        <f>IF(D35=0,0,IF(E35=0,(K35/D35),(K35/E35)))</f>
        <v>0</v>
      </c>
      <c r="P35" t="s">
        <v>461</v>
      </c>
      <c r="AC35" t="s">
        <v>462</v>
      </c>
    </row>
    <row r="36" spans="2:29" x14ac:dyDescent="0.3">
      <c r="B36" s="203" t="s">
        <v>463</v>
      </c>
      <c r="C36" s="183" t="str">
        <f t="shared" si="14"/>
        <v>Aankoop voertuigen</v>
      </c>
      <c r="D36" s="87"/>
      <c r="E36" s="88">
        <v>0</v>
      </c>
      <c r="F36" s="89"/>
      <c r="G36" s="90"/>
      <c r="H36" s="90"/>
      <c r="I36" s="90"/>
      <c r="J36" s="90"/>
      <c r="K36" s="108">
        <f>SUM(F36+G36+H36+I36+J36)</f>
        <v>0</v>
      </c>
      <c r="L36" s="108">
        <f>IF(E36=0,(D36-K36),(E36-K36))</f>
        <v>0</v>
      </c>
      <c r="M36" s="109">
        <f t="shared" ref="M36:M38" si="17">IF(D36=0,0,IF(E36=0,(K36/D36),(K36/E36)))</f>
        <v>0</v>
      </c>
      <c r="P36" t="s">
        <v>393</v>
      </c>
      <c r="AC36" t="s">
        <v>394</v>
      </c>
    </row>
    <row r="37" spans="2:29" x14ac:dyDescent="0.3">
      <c r="B37" s="203" t="s">
        <v>464</v>
      </c>
      <c r="C37" s="183" t="str">
        <f t="shared" si="14"/>
        <v>Meubilair,  ICT</v>
      </c>
      <c r="D37" s="87"/>
      <c r="E37" s="88">
        <v>0</v>
      </c>
      <c r="F37" s="89"/>
      <c r="G37" s="90"/>
      <c r="H37" s="90"/>
      <c r="I37" s="90"/>
      <c r="J37" s="90"/>
      <c r="K37" s="108">
        <f>SUM(F37+G37+H37+I37+J37)</f>
        <v>0</v>
      </c>
      <c r="L37" s="108">
        <f>IF(E37=0,(D37-K37),(E37-K37))</f>
        <v>0</v>
      </c>
      <c r="M37" s="109">
        <f t="shared" si="17"/>
        <v>0</v>
      </c>
      <c r="P37" t="s">
        <v>396</v>
      </c>
      <c r="AC37" t="s">
        <v>397</v>
      </c>
    </row>
    <row r="38" spans="2:29" x14ac:dyDescent="0.3">
      <c r="B38" s="203" t="s">
        <v>465</v>
      </c>
      <c r="C38" s="183" t="str">
        <f t="shared" si="14"/>
        <v>Andere</v>
      </c>
      <c r="D38" s="87"/>
      <c r="E38" s="88">
        <v>0</v>
      </c>
      <c r="F38" s="89"/>
      <c r="G38" s="90"/>
      <c r="H38" s="90"/>
      <c r="I38" s="90"/>
      <c r="J38" s="90"/>
      <c r="K38" s="108">
        <f>SUM(F38+G38+H38+I38+J38)</f>
        <v>0</v>
      </c>
      <c r="L38" s="108">
        <f>IF(E38=0,(D38-K38),(E38-K38))</f>
        <v>0</v>
      </c>
      <c r="M38" s="109">
        <f t="shared" si="17"/>
        <v>0</v>
      </c>
      <c r="P38" t="s">
        <v>466</v>
      </c>
      <c r="AC38" t="s">
        <v>467</v>
      </c>
    </row>
    <row r="39" spans="2:29" x14ac:dyDescent="0.3">
      <c r="B39" s="75" t="s">
        <v>32</v>
      </c>
      <c r="C39" s="76" t="str">
        <f t="shared" si="14"/>
        <v>TOTAAL WERKING</v>
      </c>
      <c r="D39" s="83">
        <f>SUM(D40+D41+D42)</f>
        <v>0</v>
      </c>
      <c r="E39" s="113">
        <f t="shared" ref="E39:L39" si="18">SUM(E40+E41+E42)</f>
        <v>0</v>
      </c>
      <c r="F39" s="84">
        <f t="shared" si="18"/>
        <v>0</v>
      </c>
      <c r="G39" s="85">
        <f t="shared" si="18"/>
        <v>0</v>
      </c>
      <c r="H39" s="85">
        <f t="shared" si="18"/>
        <v>0</v>
      </c>
      <c r="I39" s="85">
        <f t="shared" si="18"/>
        <v>0</v>
      </c>
      <c r="J39" s="85">
        <f t="shared" si="18"/>
        <v>0</v>
      </c>
      <c r="K39" s="85">
        <f t="shared" si="18"/>
        <v>0</v>
      </c>
      <c r="L39" s="86">
        <f t="shared" si="18"/>
        <v>0</v>
      </c>
      <c r="M39" s="104">
        <f>IF(D39=0,0,IF(E39=0,(K39/D39),(K39/E39)))</f>
        <v>0</v>
      </c>
      <c r="P39" t="s">
        <v>468</v>
      </c>
      <c r="AC39" t="s">
        <v>469</v>
      </c>
    </row>
    <row r="40" spans="2:29" x14ac:dyDescent="0.3">
      <c r="B40" s="203" t="s">
        <v>463</v>
      </c>
      <c r="C40" s="183" t="str">
        <f t="shared" si="14"/>
        <v>Verplaatsingen</v>
      </c>
      <c r="D40" s="87"/>
      <c r="E40" s="88">
        <v>0</v>
      </c>
      <c r="F40" s="89"/>
      <c r="G40" s="90"/>
      <c r="H40" s="90"/>
      <c r="I40" s="90"/>
      <c r="J40" s="90"/>
      <c r="K40" s="108">
        <f>SUM(F40+G40+H40+I40+J40)</f>
        <v>0</v>
      </c>
      <c r="L40" s="108">
        <f>IF(E40=0,(D40-K40),(E40-K40))</f>
        <v>0</v>
      </c>
      <c r="M40" s="109">
        <f t="shared" ref="M40:M42" si="19">IF(D40=0,0,IF(E40=0,(K40/D40),(K40/E40)))</f>
        <v>0</v>
      </c>
      <c r="P40" t="s">
        <v>403</v>
      </c>
      <c r="AC40" t="s">
        <v>404</v>
      </c>
    </row>
    <row r="41" spans="2:29" x14ac:dyDescent="0.3">
      <c r="B41" s="203" t="s">
        <v>464</v>
      </c>
      <c r="C41" s="183" t="str">
        <f t="shared" si="14"/>
        <v>Lokaal kantoor</v>
      </c>
      <c r="D41" s="87"/>
      <c r="E41" s="88">
        <v>0</v>
      </c>
      <c r="F41" s="89"/>
      <c r="G41" s="90"/>
      <c r="H41" s="90"/>
      <c r="I41" s="90"/>
      <c r="J41" s="90"/>
      <c r="K41" s="108">
        <f>SUM(F41+G41+H41+I41+J41)</f>
        <v>0</v>
      </c>
      <c r="L41" s="108">
        <f>IF(E41=0,(D41-K41),(E41-K41))</f>
        <v>0</v>
      </c>
      <c r="M41" s="109">
        <f t="shared" si="19"/>
        <v>0</v>
      </c>
      <c r="P41" t="s">
        <v>406</v>
      </c>
      <c r="AC41" t="s">
        <v>407</v>
      </c>
    </row>
    <row r="42" spans="2:29" x14ac:dyDescent="0.3">
      <c r="B42" s="203" t="s">
        <v>465</v>
      </c>
      <c r="C42" s="183" t="str">
        <f t="shared" si="14"/>
        <v>Andere</v>
      </c>
      <c r="D42" s="87"/>
      <c r="E42" s="88">
        <v>0</v>
      </c>
      <c r="F42" s="89"/>
      <c r="G42" s="90"/>
      <c r="H42" s="90"/>
      <c r="I42" s="90"/>
      <c r="J42" s="90"/>
      <c r="K42" s="108">
        <f>SUM(F42+G42+H42+I42+J42)</f>
        <v>0</v>
      </c>
      <c r="L42" s="108">
        <f>IF(E42=0,(D42-K42),(E42-K42))</f>
        <v>0</v>
      </c>
      <c r="M42" s="109">
        <f t="shared" si="19"/>
        <v>0</v>
      </c>
      <c r="P42" t="s">
        <v>466</v>
      </c>
      <c r="AC42" t="s">
        <v>467</v>
      </c>
    </row>
    <row r="43" spans="2:29" x14ac:dyDescent="0.3">
      <c r="B43" s="75" t="s">
        <v>130</v>
      </c>
      <c r="C43" s="76" t="str">
        <f t="shared" si="14"/>
        <v>TOTAAL PERSONEEL</v>
      </c>
      <c r="D43" s="83">
        <f>SUM(D44+D45+D46+D47)</f>
        <v>0</v>
      </c>
      <c r="E43" s="113">
        <f t="shared" ref="E43:L43" si="20">SUM(E44+E45+E46+E47)</f>
        <v>0</v>
      </c>
      <c r="F43" s="84">
        <f t="shared" si="20"/>
        <v>0</v>
      </c>
      <c r="G43" s="85">
        <f t="shared" si="20"/>
        <v>0</v>
      </c>
      <c r="H43" s="85">
        <f t="shared" si="20"/>
        <v>0</v>
      </c>
      <c r="I43" s="85">
        <f t="shared" si="20"/>
        <v>0</v>
      </c>
      <c r="J43" s="85">
        <f t="shared" si="20"/>
        <v>0</v>
      </c>
      <c r="K43" s="85">
        <f t="shared" si="20"/>
        <v>0</v>
      </c>
      <c r="L43" s="86">
        <f t="shared" si="20"/>
        <v>0</v>
      </c>
      <c r="M43" s="104">
        <f>IF(D43=0,0,IF(E43=0,(K43/D43),(K43/E43)))</f>
        <v>0</v>
      </c>
      <c r="P43" t="s">
        <v>366</v>
      </c>
      <c r="AC43" t="s">
        <v>367</v>
      </c>
    </row>
    <row r="44" spans="2:29" x14ac:dyDescent="0.3">
      <c r="B44" s="203" t="s">
        <v>463</v>
      </c>
      <c r="C44" s="183" t="str">
        <f t="shared" si="14"/>
        <v xml:space="preserve">Salaris hoofdzetel </v>
      </c>
      <c r="D44" s="87"/>
      <c r="E44" s="88">
        <v>0</v>
      </c>
      <c r="F44" s="89"/>
      <c r="G44" s="90"/>
      <c r="H44" s="90"/>
      <c r="I44" s="90"/>
      <c r="J44" s="90"/>
      <c r="K44" s="108">
        <f>SUM(F44+G44+H44+I44+J44)</f>
        <v>0</v>
      </c>
      <c r="L44" s="108">
        <f>IF(E44=0,(D44-K44),(E44-K44))</f>
        <v>0</v>
      </c>
      <c r="M44" s="109">
        <f t="shared" ref="M44:M47" si="21">IF(D44=0,0,IF(E44=0,(K44/D44),(K44/E44)))</f>
        <v>0</v>
      </c>
      <c r="P44" t="s">
        <v>369</v>
      </c>
      <c r="AC44" t="s">
        <v>370</v>
      </c>
    </row>
    <row r="45" spans="2:29" x14ac:dyDescent="0.3">
      <c r="B45" s="203" t="s">
        <v>464</v>
      </c>
      <c r="C45" s="183" t="str">
        <f t="shared" si="14"/>
        <v>Salaris expats</v>
      </c>
      <c r="D45" s="87"/>
      <c r="E45" s="88">
        <v>0</v>
      </c>
      <c r="F45" s="89"/>
      <c r="G45" s="90"/>
      <c r="H45" s="90"/>
      <c r="I45" s="90"/>
      <c r="J45" s="90"/>
      <c r="K45" s="108">
        <f>SUM(F45+G45+H45+I45+J45)</f>
        <v>0</v>
      </c>
      <c r="L45" s="108">
        <f>IF(E45=0,(D45-K45),(E45-K45))</f>
        <v>0</v>
      </c>
      <c r="M45" s="109">
        <f t="shared" si="21"/>
        <v>0</v>
      </c>
      <c r="P45" t="s">
        <v>372</v>
      </c>
      <c r="AC45" t="s">
        <v>373</v>
      </c>
    </row>
    <row r="46" spans="2:29" x14ac:dyDescent="0.3">
      <c r="B46" s="203" t="s">
        <v>465</v>
      </c>
      <c r="C46" s="183" t="str">
        <f t="shared" si="14"/>
        <v>Salaris lokaal personeel</v>
      </c>
      <c r="D46" s="87"/>
      <c r="E46" s="88">
        <v>0</v>
      </c>
      <c r="F46" s="89"/>
      <c r="G46" s="90"/>
      <c r="H46" s="90"/>
      <c r="I46" s="90"/>
      <c r="J46" s="90"/>
      <c r="K46" s="108">
        <f>SUM(F46+G46+H46+I46+J46)</f>
        <v>0</v>
      </c>
      <c r="L46" s="108">
        <f>IF(E46=0,(D46-K46),(E46-K46))</f>
        <v>0</v>
      </c>
      <c r="M46" s="109">
        <f t="shared" si="21"/>
        <v>0</v>
      </c>
      <c r="P46" t="s">
        <v>375</v>
      </c>
      <c r="AC46" t="s">
        <v>376</v>
      </c>
    </row>
    <row r="47" spans="2:29" ht="15" thickBot="1" x14ac:dyDescent="0.35">
      <c r="B47" s="204" t="s">
        <v>470</v>
      </c>
      <c r="C47" s="205" t="str">
        <f t="shared" si="14"/>
        <v>Andere kosten</v>
      </c>
      <c r="D47" s="99"/>
      <c r="E47" s="100">
        <v>0</v>
      </c>
      <c r="F47" s="101"/>
      <c r="G47" s="102"/>
      <c r="H47" s="102"/>
      <c r="I47" s="102"/>
      <c r="J47" s="102"/>
      <c r="K47" s="110">
        <f>SUM(F47+G47+H47+I47+J47)</f>
        <v>0</v>
      </c>
      <c r="L47" s="110">
        <f>IF(E47=0,(D47-K47),(E47-K47))</f>
        <v>0</v>
      </c>
      <c r="M47" s="111">
        <f t="shared" si="21"/>
        <v>0</v>
      </c>
      <c r="P47" t="s">
        <v>471</v>
      </c>
      <c r="AC47" t="s">
        <v>472</v>
      </c>
    </row>
    <row r="48" spans="2:29" x14ac:dyDescent="0.3">
      <c r="B48" s="67" t="str">
        <f>IF($M$2="FR",O48,AB48)</f>
        <v>Salarissen personeel: brutobedragen met inbegrip van sociale lasten en andere daarmee verband houdende kosten</v>
      </c>
      <c r="O48" t="s">
        <v>411</v>
      </c>
      <c r="AB48" t="s">
        <v>412</v>
      </c>
    </row>
    <row r="49" spans="2:29" ht="4.95" customHeight="1" thickBot="1" x14ac:dyDescent="0.35"/>
    <row r="50" spans="2:29" ht="15" thickBot="1" x14ac:dyDescent="0.35">
      <c r="B50" s="363" t="str">
        <f t="shared" ref="B50:M54" si="22">IF($M$2="FR",O50,AB50)</f>
        <v>Controle van totalen : verschil "Budgetlijnen" VS "Algemene budgetrubrieken"</v>
      </c>
      <c r="C50" s="364">
        <f t="shared" si="22"/>
        <v>0</v>
      </c>
      <c r="D50" s="364">
        <f t="shared" si="22"/>
        <v>0</v>
      </c>
      <c r="E50" s="364">
        <f t="shared" si="22"/>
        <v>0</v>
      </c>
      <c r="F50" s="364">
        <f t="shared" si="22"/>
        <v>0</v>
      </c>
      <c r="G50" s="364">
        <f t="shared" si="22"/>
        <v>0</v>
      </c>
      <c r="H50" s="364">
        <f t="shared" si="22"/>
        <v>0</v>
      </c>
      <c r="I50" s="364">
        <f t="shared" si="22"/>
        <v>0</v>
      </c>
      <c r="J50" s="364">
        <f t="shared" si="22"/>
        <v>0</v>
      </c>
      <c r="K50" s="364">
        <f t="shared" si="22"/>
        <v>0</v>
      </c>
      <c r="L50" s="364">
        <f t="shared" si="22"/>
        <v>0</v>
      </c>
      <c r="M50" s="365">
        <f t="shared" si="22"/>
        <v>0</v>
      </c>
      <c r="O50" t="s">
        <v>473</v>
      </c>
      <c r="AB50" t="s">
        <v>474</v>
      </c>
    </row>
    <row r="51" spans="2:29" ht="15" thickBot="1" x14ac:dyDescent="0.35">
      <c r="B51" s="361" t="str">
        <f t="shared" si="22"/>
        <v>TOTAAL OPERATIONELE KOSTEN</v>
      </c>
      <c r="C51" s="362">
        <f t="shared" si="22"/>
        <v>0</v>
      </c>
      <c r="D51" s="117">
        <f>SUM(D16-D34)</f>
        <v>0</v>
      </c>
      <c r="E51" s="118">
        <f t="shared" ref="E51:L51" si="23">SUM(E16-E34)</f>
        <v>0</v>
      </c>
      <c r="F51" s="119">
        <f t="shared" si="23"/>
        <v>0</v>
      </c>
      <c r="G51" s="120">
        <f t="shared" si="23"/>
        <v>0</v>
      </c>
      <c r="H51" s="120">
        <f t="shared" si="23"/>
        <v>0</v>
      </c>
      <c r="I51" s="120">
        <f t="shared" si="23"/>
        <v>0</v>
      </c>
      <c r="J51" s="120">
        <f t="shared" si="23"/>
        <v>0</v>
      </c>
      <c r="K51" s="120">
        <f t="shared" si="23"/>
        <v>0</v>
      </c>
      <c r="L51" s="121">
        <f t="shared" si="23"/>
        <v>0</v>
      </c>
      <c r="M51" s="136"/>
      <c r="O51" t="s">
        <v>324</v>
      </c>
      <c r="AB51" s="116" t="s">
        <v>325</v>
      </c>
    </row>
    <row r="52" spans="2:29" x14ac:dyDescent="0.3">
      <c r="B52" s="122" t="s">
        <v>6</v>
      </c>
      <c r="C52" s="123" t="str">
        <f t="shared" si="22"/>
        <v>TOTAAL INVESTERING</v>
      </c>
      <c r="D52" s="124">
        <f>SUM((D18+D22+D26+D30)-D35)</f>
        <v>0</v>
      </c>
      <c r="E52" s="125">
        <f t="shared" ref="E52:L52" si="24">SUM((E18+E22+E26+E30)-E35)</f>
        <v>0</v>
      </c>
      <c r="F52" s="126">
        <f t="shared" si="24"/>
        <v>0</v>
      </c>
      <c r="G52" s="127">
        <f t="shared" si="24"/>
        <v>0</v>
      </c>
      <c r="H52" s="127">
        <f t="shared" si="24"/>
        <v>0</v>
      </c>
      <c r="I52" s="127">
        <f t="shared" si="24"/>
        <v>0</v>
      </c>
      <c r="J52" s="127">
        <f t="shared" si="24"/>
        <v>0</v>
      </c>
      <c r="K52" s="127">
        <f t="shared" si="24"/>
        <v>0</v>
      </c>
      <c r="L52" s="128">
        <f t="shared" si="24"/>
        <v>0</v>
      </c>
      <c r="M52" s="137"/>
      <c r="P52" t="s">
        <v>461</v>
      </c>
      <c r="AC52" t="s">
        <v>462</v>
      </c>
    </row>
    <row r="53" spans="2:29" x14ac:dyDescent="0.3">
      <c r="B53" s="122" t="s">
        <v>32</v>
      </c>
      <c r="C53" s="123" t="str">
        <f t="shared" si="22"/>
        <v>TOTAAL WERKING</v>
      </c>
      <c r="D53" s="124">
        <f>SUM((D19+D23+D27+D31)-D39)</f>
        <v>0</v>
      </c>
      <c r="E53" s="125">
        <f t="shared" ref="E53:L53" si="25">SUM((E19+E23+E27+E31)-E39)</f>
        <v>0</v>
      </c>
      <c r="F53" s="126">
        <f t="shared" si="25"/>
        <v>0</v>
      </c>
      <c r="G53" s="127">
        <f t="shared" si="25"/>
        <v>0</v>
      </c>
      <c r="H53" s="127">
        <f t="shared" si="25"/>
        <v>0</v>
      </c>
      <c r="I53" s="127">
        <f t="shared" si="25"/>
        <v>0</v>
      </c>
      <c r="J53" s="127">
        <f t="shared" si="25"/>
        <v>0</v>
      </c>
      <c r="K53" s="127">
        <f t="shared" si="25"/>
        <v>0</v>
      </c>
      <c r="L53" s="128">
        <f t="shared" si="25"/>
        <v>0</v>
      </c>
      <c r="M53" s="137"/>
      <c r="P53" t="s">
        <v>468</v>
      </c>
      <c r="AC53" t="s">
        <v>469</v>
      </c>
    </row>
    <row r="54" spans="2:29" ht="15" thickBot="1" x14ac:dyDescent="0.35">
      <c r="B54" s="129" t="s">
        <v>130</v>
      </c>
      <c r="C54" s="130" t="str">
        <f t="shared" si="22"/>
        <v>TOTAAL PERSONEEL</v>
      </c>
      <c r="D54" s="131">
        <f>SUM((D20+D24+D28+D32)-D43)</f>
        <v>0</v>
      </c>
      <c r="E54" s="132">
        <f t="shared" ref="E54:L54" si="26">SUM((E20+E24+E28+E32)-E43)</f>
        <v>0</v>
      </c>
      <c r="F54" s="133">
        <f t="shared" si="26"/>
        <v>0</v>
      </c>
      <c r="G54" s="134">
        <f t="shared" si="26"/>
        <v>0</v>
      </c>
      <c r="H54" s="134">
        <f t="shared" si="26"/>
        <v>0</v>
      </c>
      <c r="I54" s="134">
        <f t="shared" si="26"/>
        <v>0</v>
      </c>
      <c r="J54" s="134">
        <f t="shared" si="26"/>
        <v>0</v>
      </c>
      <c r="K54" s="134">
        <f t="shared" si="26"/>
        <v>0</v>
      </c>
      <c r="L54" s="135">
        <f t="shared" si="26"/>
        <v>0</v>
      </c>
      <c r="M54" s="138"/>
      <c r="P54" t="s">
        <v>366</v>
      </c>
      <c r="AC54" t="s">
        <v>367</v>
      </c>
    </row>
    <row r="55" spans="2:29" ht="4.95" customHeight="1" x14ac:dyDescent="0.3"/>
    <row r="56" spans="2:29" x14ac:dyDescent="0.3"/>
  </sheetData>
  <sheetProtection sheet="1" objects="1" scenarios="1" formatCells="0"/>
  <mergeCells count="22">
    <mergeCell ref="B34:C34"/>
    <mergeCell ref="B50:M50"/>
    <mergeCell ref="B51:C51"/>
    <mergeCell ref="B12:D12"/>
    <mergeCell ref="E12:M12"/>
    <mergeCell ref="B13:D13"/>
    <mergeCell ref="E13:M13"/>
    <mergeCell ref="B15:C15"/>
    <mergeCell ref="B16:C16"/>
    <mergeCell ref="B11:D11"/>
    <mergeCell ref="E11:M11"/>
    <mergeCell ref="B2:K2"/>
    <mergeCell ref="B4:M4"/>
    <mergeCell ref="B5:D5"/>
    <mergeCell ref="E5:M5"/>
    <mergeCell ref="B6:D6"/>
    <mergeCell ref="E6:M6"/>
    <mergeCell ref="B7:D7"/>
    <mergeCell ref="E7:M7"/>
    <mergeCell ref="B8:D8"/>
    <mergeCell ref="E8:M8"/>
    <mergeCell ref="B10:M10"/>
  </mergeCells>
  <conditionalFormatting sqref="D51:L54">
    <cfRule type="cellIs" dxfId="37" priority="1" operator="lessThan">
      <formula>-1</formula>
    </cfRule>
    <cfRule type="cellIs" dxfId="36" priority="2" operator="greaterThan">
      <formula>1</formula>
    </cfRule>
  </conditionalFormatting>
  <dataValidations count="1">
    <dataValidation type="list" allowBlank="1" showInputMessage="1" showErrorMessage="1" sqref="M2">
      <formula1>$Y$4:$Y$5</formula1>
    </dataValidation>
  </dataValidations>
  <pageMargins left="0.25" right="0.25" top="0.75" bottom="0.75" header="0.3" footer="0.3"/>
  <pageSetup paperSize="9" scale="68" orientation="landscape" r:id="rId1"/>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oBeArchived xmlns="3b75fe59-8faf-4761-93b6-b56a35a79251" xsi:nil="true"/>
    <p5e7a70900b24fdf9bcfb9b5fc846c60 xmlns="3b75fe59-8faf-4761-93b6-b56a35a79251">
      <Terms xmlns="http://schemas.microsoft.com/office/infopath/2007/PartnerControls"/>
    </p5e7a70900b24fdf9bcfb9b5fc846c60>
    <TaxCatchAll xmlns="3b75fe59-8faf-4761-93b6-b56a35a79251" xsi:nil="true"/>
    <lcf76f155ced4ddcb4097134ff3c332f xmlns="c0b8f84b-33fb-4643-8af1-1074bbe4fa9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A2F454BB0E84A4E90D84DA4238D48D3" ma:contentTypeVersion="14" ma:contentTypeDescription="Create a new document." ma:contentTypeScope="" ma:versionID="87dbd9ffb8808abcfa2d78e1306e7584">
  <xsd:schema xmlns:xsd="http://www.w3.org/2001/XMLSchema" xmlns:xs="http://www.w3.org/2001/XMLSchema" xmlns:p="http://schemas.microsoft.com/office/2006/metadata/properties" xmlns:ns2="3b75fe59-8faf-4761-93b6-b56a35a79251" xmlns:ns3="c0b8f84b-33fb-4643-8af1-1074bbe4fa9e" targetNamespace="http://schemas.microsoft.com/office/2006/metadata/properties" ma:root="true" ma:fieldsID="e20fb68ad91b0c0d1e3602e0a8bdaf13" ns2:_="" ns3:_="">
    <xsd:import namespace="3b75fe59-8faf-4761-93b6-b56a35a79251"/>
    <xsd:import namespace="c0b8f84b-33fb-4643-8af1-1074bbe4fa9e"/>
    <xsd:element name="properties">
      <xsd:complexType>
        <xsd:sequence>
          <xsd:element name="documentManagement">
            <xsd:complexType>
              <xsd:all>
                <xsd:element ref="ns2:p5e7a70900b24fdf9bcfb9b5fc846c60" minOccurs="0"/>
                <xsd:element ref="ns2:TaxCatchAll" minOccurs="0"/>
                <xsd:element ref="ns2:TaxCatchAllLabel" minOccurs="0"/>
                <xsd:element ref="ns2:ToBeArchived" minOccurs="0"/>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5fe59-8faf-4761-93b6-b56a35a79251" elementFormDefault="qualified">
    <xsd:import namespace="http://schemas.microsoft.com/office/2006/documentManagement/types"/>
    <xsd:import namespace="http://schemas.microsoft.com/office/infopath/2007/PartnerControls"/>
    <xsd:element name="p5e7a70900b24fdf9bcfb9b5fc846c60" ma:index="8" nillable="true" ma:taxonomy="true" ma:internalName="p5e7a70900b24fdf9bcfb9b5fc846c60" ma:taxonomyFieldName="ArchiveCode" ma:displayName="Archive code" ma:default="" ma:fieldId="{95e7a709-00b2-4fdf-9bcf-b9b5fc846c60}" ma:sspId="8710b318-ea48-4423-a308-0e87359dff93" ma:termSetId="eca26591-3e39-4461-87f0-273b620e3239"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654b7c4f-360b-4af4-93fd-397f6b3ee70c}" ma:internalName="TaxCatchAll" ma:showField="CatchAllData" ma:web="3b75fe59-8faf-4761-93b6-b56a35a79251">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654b7c4f-360b-4af4-93fd-397f6b3ee70c}" ma:internalName="TaxCatchAllLabel" ma:readOnly="true" ma:showField="CatchAllDataLabel" ma:web="3b75fe59-8faf-4761-93b6-b56a35a79251">
      <xsd:complexType>
        <xsd:complexContent>
          <xsd:extension base="dms:MultiChoiceLookup">
            <xsd:sequence>
              <xsd:element name="Value" type="dms:Lookup" maxOccurs="unbounded" minOccurs="0" nillable="true"/>
            </xsd:sequence>
          </xsd:extension>
        </xsd:complexContent>
      </xsd:complexType>
    </xsd:element>
    <xsd:element name="ToBeArchived" ma:index="12" nillable="true" ma:displayName="To be archived" ma:internalName="ToBeArchived">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0b8f84b-33fb-4643-8af1-1074bbe4fa9e" elementFormDefault="qualified">
    <xsd:import namespace="http://schemas.microsoft.com/office/2006/documentManagement/types"/>
    <xsd:import namespace="http://schemas.microsoft.com/office/infopath/2007/PartnerControls"/>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DateTaken" ma:index="23" nillable="true" ma:displayName="MediaServiceDateTaken" ma:hidden="true" ma:internalName="MediaServiceDateTaken" ma:readOnly="true">
      <xsd:simpleType>
        <xsd:restriction base="dms:Text"/>
      </xsd:simpleType>
    </xsd:element>
    <xsd:element name="MediaServiceLocation" ma:index="24" nillable="true" ma:displayName="Location" ma:internalName="MediaServiceLocation" ma:readOnly="true">
      <xsd:simpleType>
        <xsd:restriction base="dms:Text"/>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8710b318-ea48-4423-a308-0e87359dff93"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1F3924-B74E-44F5-BFEA-5453BD13AD63}">
  <ds:schemaRefs>
    <ds:schemaRef ds:uri="http://schemas.microsoft.com/office/2006/metadata/properties"/>
    <ds:schemaRef ds:uri="http://schemas.openxmlformats.org/package/2006/metadata/core-properties"/>
    <ds:schemaRef ds:uri="http://schemas.microsoft.com/office/infopath/2007/PartnerControls"/>
    <ds:schemaRef ds:uri="http://purl.org/dc/terms/"/>
    <ds:schemaRef ds:uri="c0b8f84b-33fb-4643-8af1-1074bbe4fa9e"/>
    <ds:schemaRef ds:uri="http://schemas.microsoft.com/office/2006/documentManagement/types"/>
    <ds:schemaRef ds:uri="http://purl.org/dc/elements/1.1/"/>
    <ds:schemaRef ds:uri="3b75fe59-8faf-4761-93b6-b56a35a79251"/>
    <ds:schemaRef ds:uri="http://www.w3.org/XML/1998/namespace"/>
    <ds:schemaRef ds:uri="http://purl.org/dc/dcmitype/"/>
  </ds:schemaRefs>
</ds:datastoreItem>
</file>

<file path=customXml/itemProps2.xml><?xml version="1.0" encoding="utf-8"?>
<ds:datastoreItem xmlns:ds="http://schemas.openxmlformats.org/officeDocument/2006/customXml" ds:itemID="{184DE242-E096-40D6-AF18-AE76138655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5fe59-8faf-4761-93b6-b56a35a79251"/>
    <ds:schemaRef ds:uri="c0b8f84b-33fb-4643-8af1-1074bbe4fa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369DBB-C05B-40C1-A376-7CDD94DBE8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28</vt:i4>
      </vt:variant>
      <vt:variant>
        <vt:lpstr>Benoemde bereiken</vt:lpstr>
      </vt:variant>
      <vt:variant>
        <vt:i4>25</vt:i4>
      </vt:variant>
    </vt:vector>
  </HeadingPairs>
  <TitlesOfParts>
    <vt:vector size="53" baseType="lpstr">
      <vt:lpstr>Manuel_Handleiding</vt:lpstr>
      <vt:lpstr>Checklist</vt:lpstr>
      <vt:lpstr>Liquidations_Vereffeningen</vt:lpstr>
      <vt:lpstr>Global</vt:lpstr>
      <vt:lpstr>CG_BK</vt:lpstr>
      <vt:lpstr>CA_AK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Répartition_Verdeling</vt:lpstr>
      <vt:lpstr>'1'!Afdrukbereik</vt:lpstr>
      <vt:lpstr>'10'!Afdrukbereik</vt:lpstr>
      <vt:lpstr>'11'!Afdrukbereik</vt:lpstr>
      <vt:lpstr>'12'!Afdrukbereik</vt:lpstr>
      <vt:lpstr>'13'!Afdrukbereik</vt:lpstr>
      <vt:lpstr>'14'!Afdrukbereik</vt:lpstr>
      <vt:lpstr>'15'!Afdrukbereik</vt:lpstr>
      <vt:lpstr>'16'!Afdrukbereik</vt:lpstr>
      <vt:lpstr>'17'!Afdrukbereik</vt:lpstr>
      <vt:lpstr>'18'!Afdrukbereik</vt:lpstr>
      <vt:lpstr>'19'!Afdrukbereik</vt:lpstr>
      <vt:lpstr>'2'!Afdrukbereik</vt:lpstr>
      <vt:lpstr>'20'!Afdrukbereik</vt:lpstr>
      <vt:lpstr>'21'!Afdrukbereik</vt:lpstr>
      <vt:lpstr>'3'!Afdrukbereik</vt:lpstr>
      <vt:lpstr>'4'!Afdrukbereik</vt:lpstr>
      <vt:lpstr>'5'!Afdrukbereik</vt:lpstr>
      <vt:lpstr>'6'!Afdrukbereik</vt:lpstr>
      <vt:lpstr>'7'!Afdrukbereik</vt:lpstr>
      <vt:lpstr>'8'!Afdrukbereik</vt:lpstr>
      <vt:lpstr>'9'!Afdrukbereik</vt:lpstr>
      <vt:lpstr>CG_BK!Afdrukbereik</vt:lpstr>
      <vt:lpstr>Liquidations_Vereffeningen!Afdrukbereik</vt:lpstr>
      <vt:lpstr>Manuel_Handleiding!Afdrukbereik</vt:lpstr>
      <vt:lpstr>Répartition_Verdeling!Afdrukbereik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 Hove Aubry - D3.3</dc:creator>
  <cp:keywords/>
  <dc:description/>
  <cp:lastModifiedBy>Charlotte Gowie</cp:lastModifiedBy>
  <cp:revision/>
  <dcterms:created xsi:type="dcterms:W3CDTF">2022-07-12T08:08:04Z</dcterms:created>
  <dcterms:modified xsi:type="dcterms:W3CDTF">2023-05-16T13:19:27Z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0x0101003A2F454BB0E84A4E90D84DA4238D48D3</vt:lpwstr>
  </property>
  <property fmtid="{D5CDD505-2E9C-101B-9397-08002B2CF9AE}" pid="3" name="ArchiveCode">
    <vt:lpwstr/>
  </property>
  <property fmtid="{D5CDD505-2E9C-101B-9397-08002B2CF9AE}" pid="4" name="MSIP_Label_dddc1db8-2f64-468c-a02a-c7d04ea19826_Enabled">
    <vt:lpwstr>true</vt:lpwstr>
  </property>
  <property fmtid="{D5CDD505-2E9C-101B-9397-08002B2CF9AE}" pid="5" name="MSIP_Label_dddc1db8-2f64-468c-a02a-c7d04ea19826_SetDate">
    <vt:lpwstr>2022-07-12T13:13:16Z</vt:lpwstr>
  </property>
  <property fmtid="{D5CDD505-2E9C-101B-9397-08002B2CF9AE}" pid="6" name="MSIP_Label_dddc1db8-2f64-468c-a02a-c7d04ea19826_Method">
    <vt:lpwstr>Privileged</vt:lpwstr>
  </property>
  <property fmtid="{D5CDD505-2E9C-101B-9397-08002B2CF9AE}" pid="7" name="MSIP_Label_dddc1db8-2f64-468c-a02a-c7d04ea19826_Name">
    <vt:lpwstr>Non classifié - Niet geclassificeerd</vt:lpwstr>
  </property>
  <property fmtid="{D5CDD505-2E9C-101B-9397-08002B2CF9AE}" pid="8" name="MSIP_Label_dddc1db8-2f64-468c-a02a-c7d04ea19826_SiteId">
    <vt:lpwstr>80153b30-e434-429b-b41c-0d47f9deec42</vt:lpwstr>
  </property>
  <property fmtid="{D5CDD505-2E9C-101B-9397-08002B2CF9AE}" pid="9" name="MSIP_Label_dddc1db8-2f64-468c-a02a-c7d04ea19826_ActionId">
    <vt:lpwstr>964b5c20-0651-4f8c-b7e8-7f7cead1b6e2</vt:lpwstr>
  </property>
  <property fmtid="{D5CDD505-2E9C-101B-9397-08002B2CF9AE}" pid="10" name="MSIP_Label_dddc1db8-2f64-468c-a02a-c7d04ea19826_ContentBits">
    <vt:lpwstr>0</vt:lpwstr>
  </property>
  <property fmtid="{D5CDD505-2E9C-101B-9397-08002B2CF9AE}" pid="11" name="MediaServiceImageTags">
    <vt:lpwstr/>
  </property>
</Properties>
</file>